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69" documentId="120_S{2AC9BD13-BADA-5192-A53E-5A8FF88502F6}" xr6:coauthVersionLast="47" xr6:coauthVersionMax="47" xr10:uidLastSave="{A9E6C8E2-F342-4F5B-8ACE-80FB6337875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<sst xmlns="http://schemas.openxmlformats.org/spreadsheetml/2006/main" count="180294" uniqueCount="39132">
  <si>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</si>
  <si>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</si>
  <si>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</si>
  <si>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</si>
  <si>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</si>
  <si>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</si>
  <si>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</si>
  <si>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</si>
  <si>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</si>
  <si>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</si>
  <si>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</si>
  <si>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</si>
  <si>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</si>
  <si>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</si>
  <si>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</si>
  <si>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</si>
  <si>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</si>
  <si>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</si>
  <si>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</si>
  <si>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</si>
  <si>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</si>
  <si>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</si>
  <si>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</si>
  <si>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</si>
  <si>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</si>
  <si>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</si>
  <si>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</si>
  <si>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</si>
  <si>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</si>
  <si>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</si>
  <si>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</si>
  <si>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</si>
  <si>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</si>
  <si>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</si>
  <si>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</si>
  <si>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</si>
  <si>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</si>
  <si>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</si>
  <si>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</si>
  <si>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</si>
  <si>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</si>
  <si>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</si>
  <si>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</si>
  <si>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</si>
  <si>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</si>
  <si>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</si>
  <si>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</si>
  <si>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</si>
  <si>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</si>
  <si>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</si>
  <si>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</si>
  <si>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</si>
  <si>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</si>
  <si>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</si>
  <si>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</si>
  <si>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</si>
  <si>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</si>
  <si>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</si>
  <si>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</si>
  <si>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</si>
  <si>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</si>
  <si>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</si>
  <si>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</si>
  <si>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</si>
  <si>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</si>
  <si>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</si>
  <si>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</si>
  <si>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</si>
  <si>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</si>
  <si>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</si>
  <si>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</si>
  <si>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</si>
  <si>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</si>
  <si>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</si>
  <si>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</si>
  <si>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</si>
  <si>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</si>
  <si>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</si>
  <si>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</si>
  <si>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</si>
  <si>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</si>
  <si>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</si>
  <si>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</si>
  <si>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</si>
  <si>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</si>
  <si>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</si>
  <si>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</si>
  <si>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</si>
  <si>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</si>
  <si>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</si>
  <si>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</si>
  <si>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</si>
  <si>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</si>
  <si>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</si>
  <si>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</si>
  <si>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</si>
  <si>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</si>
  <si>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</si>
  <si>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</si>
  <si>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</si>
  <si>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</si>
  <si>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</si>
  <si>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</si>
  <si>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</si>
  <si>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</si>
  <si>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</si>
  <si>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</si>
  <si>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</si>
  <si>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</si>
  <si>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</si>
  <si>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</si>
  <si>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</si>
  <si>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</si>
  <si>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</si>
  <si>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</si>
  <si>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</si>
  <si>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</si>
  <si>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</si>
  <si>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</si>
  <si>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</si>
  <si>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</si>
  <si>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</si>
  <si>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</si>
  <si>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</si>
  <si>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</si>
  <si>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</si>
  <si>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</si>
  <si>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</si>
  <si>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</si>
  <si>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</si>
  <si>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</si>
  <si>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</si>
  <si>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</si>
  <si>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</si>
  <si>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</si>
  <si>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</si>
  <si>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</si>
  <si>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</si>
  <si>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</si>
  <si>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</si>
  <si>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</si>
  <si>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</si>
  <si>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</si>
  <si>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</si>
  <si>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</si>
  <si>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</si>
  <si>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</si>
  <si>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</si>
  <si>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</si>
  <si>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</si>
  <si>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</si>
  <si>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</si>
  <si>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</si>
  <si>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</si>
  <si>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</si>
  <si>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</si>
  <si>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</si>
  <si>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</si>
  <si>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</si>
  <si>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</si>
  <si>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</si>
  <si>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</si>
  <si>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</si>
  <si>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</si>
  <si>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</si>
  <si>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</si>
  <si>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</si>
  <si>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</si>
  <si>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</si>
  <si>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</si>
  <si>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</si>
  <si>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</si>
  <si>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</si>
  <si>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</si>
  <si>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</si>
  <si>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</si>
  <si>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</si>
  <si>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</si>
  <si>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</si>
  <si>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</si>
  <si>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</si>
  <si>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</si>
  <si>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</si>
  <si>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</si>
  <si>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</si>
  <si>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</si>
  <si>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</si>
  <si>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</si>
  <si>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</si>
  <si>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</si>
  <si>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</si>
  <si>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</si>
  <si>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</si>
  <si>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</si>
  <si>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</si>
  <si>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</si>
  <si>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</si>
  <si>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</si>
  <si>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</si>
  <si>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</si>
  <si>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</si>
  <si>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</si>
  <si>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</si>
  <si>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</si>
  <si>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</si>
  <si>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</si>
  <si>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</si>
  <si>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</si>
  <si>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</si>
  <si>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</si>
  <si>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</si>
  <si>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</si>
  <si>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</si>
  <si>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</si>
  <si>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</si>
  <si>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</si>
  <si>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</si>
  <si>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</si>
  <si>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</si>
  <si>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</si>
  <si>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</si>
  <si>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</si>
  <si>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</si>
  <si>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</si>
  <si>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</si>
  <si>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</si>
  <si>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</si>
  <si>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</si>
  <si>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</si>
  <si>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</si>
  <si>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</si>
  <si>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</si>
  <si>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</si>
  <si>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</si>
  <si>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</si>
  <si>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</si>
  <si>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</si>
  <si>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</si>
  <si>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</si>
  <si>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</si>
  <si>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</si>
  <si>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</si>
  <si>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</si>
  <si>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</si>
  <si>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</si>
  <si>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</si>
  <si>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</si>
  <si>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</si>
  <si>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</si>
  <si>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</si>
  <si>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</si>
  <si>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</si>
  <si>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</si>
  <si>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</si>
  <si>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</si>
  <si>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</si>
  <si>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</si>
  <si>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</si>
  <si>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</si>
  <si>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</si>
  <si>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</si>
  <si>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</si>
  <si>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</si>
  <si>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</si>
  <si>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</si>
  <si>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</si>
  <si>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</si>
  <si>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</si>
  <si>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</si>
  <si>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</si>
  <si>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</si>
  <si>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</si>
  <si>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</si>
  <si>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</si>
  <si>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</si>
  <si>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</si>
  <si>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</si>
  <si>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</si>
  <si>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</si>
  <si>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</si>
  <si>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</si>
  <si>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</si>
  <si>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</si>
  <si>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</si>
  <si>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</si>
  <si>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</si>
  <si>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</si>
  <si>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</si>
  <si>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</si>
  <si>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</si>
  <si>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</si>
  <si>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</si>
  <si>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</si>
  <si>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</si>
  <si>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</si>
  <si>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</si>
  <si>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</si>
  <si>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</si>
  <si>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</si>
  <si>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</si>
  <si>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</si>
  <si>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</si>
  <si>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</si>
  <si>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</si>
  <si>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</si>
  <si>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</si>
  <si>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</si>
  <si>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</si>
  <si>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</si>
  <si>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</si>
  <si>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</si>
  <si>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</si>
  <si>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</si>
  <si>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</si>
  <si>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</si>
  <si>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</si>
  <si>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</si>
  <si>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</si>
  <si>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</si>
  <si>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</si>
  <si>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</si>
  <si>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</si>
  <si>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</si>
  <si>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</si>
  <si>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</si>
  <si>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</si>
  <si>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</si>
  <si>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</si>
  <si>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</si>
  <si>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</si>
  <si>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</si>
  <si>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</si>
  <si>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</si>
  <si>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</si>
  <si>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</si>
  <si>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</si>
  <si>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</si>
  <si>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</si>
  <si>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</si>
  <si>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</si>
  <si>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</si>
  <si>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</si>
  <si>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</si>
  <si>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</si>
  <si>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</si>
  <si>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</si>
  <si>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</si>
  <si>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</si>
  <si>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</si>
  <si>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</si>
  <si>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</si>
  <si>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</si>
  <si>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</si>
  <si>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</si>
  <si>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</si>
  <si>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</si>
  <si>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</si>
  <si>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</si>
  <si>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</si>
  <si>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</si>
  <si>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</si>
  <si>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</si>
  <si>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</si>
  <si>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</si>
  <si>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</si>
  <si>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</si>
  <si>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</si>
  <si>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</si>
  <si>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</si>
  <si>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</si>
  <si>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</si>
  <si>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</si>
  <si>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</si>
  <si>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</si>
  <si>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</si>
  <si>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</si>
  <si>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</si>
  <si>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</si>
  <si>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</si>
  <si>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</si>
  <si>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</si>
  <si>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</si>
  <si>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</si>
  <si>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</si>
  <si>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</si>
  <si>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</si>
  <si>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</si>
  <si>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</si>
  <si>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</si>
  <si>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</si>
  <si>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</si>
  <si>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</si>
  <si>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</si>
  <si>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</si>
  <si>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</si>
  <si>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</si>
  <si>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</si>
  <si>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</si>
  <si>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</si>
  <si>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</si>
  <si>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</si>
  <si>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</si>
  <si>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</si>
  <si>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</si>
  <si>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</si>
  <si>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</si>
  <si>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</si>
  <si>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</si>
  <si>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</si>
  <si>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</si>
  <si>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</si>
  <si>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</si>
  <si>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</si>
  <si>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</si>
  <si>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</si>
  <si>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</si>
  <si>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</si>
  <si>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</si>
  <si>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</si>
  <si>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</si>
  <si>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</si>
  <si>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</si>
  <si>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</si>
  <si>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</si>
  <si>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</si>
  <si>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</si>
  <si>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</si>
  <si>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</si>
  <si>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</si>
  <si>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</si>
  <si>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</si>
  <si>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</si>
  <si>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</si>
  <si>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</si>
  <si>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</si>
  <si>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</si>
  <si>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</si>
  <si>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</si>
  <si>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</si>
  <si>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</si>
  <si>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</si>
  <si>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</si>
  <si>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</si>
  <si>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</si>
  <si>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</si>
  <si>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</si>
  <si>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</si>
  <si>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</si>
  <si>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</si>
  <si>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</si>
  <si>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</si>
  <si>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</si>
  <si>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</si>
  <si>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</si>
  <si>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</si>
  <si>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</si>
  <si>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</si>
  <si>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</si>
  <si>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</si>
  <si>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</si>
  <si>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</si>
  <si>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</si>
  <si>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</si>
  <si>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</si>
  <si>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</si>
  <si>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</si>
  <si>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</si>
  <si>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</si>
  <si>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</si>
  <si>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</si>
  <si>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</si>
  <si>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</si>
  <si>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</si>
  <si>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</si>
  <si>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</si>
  <si>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</si>
  <si>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</si>
  <si>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</si>
  <si>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</si>
  <si>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</si>
  <si>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</si>
  <si>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</si>
  <si>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</si>
  <si>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</si>
  <si>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</si>
  <si>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</si>
  <si>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</si>
  <si>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</si>
  <si>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</si>
  <si>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</si>
  <si>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</si>
  <si>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</si>
  <si>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</si>
  <si>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</si>
  <si>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</si>
  <si>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</si>
  <si>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</si>
  <si>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</si>
  <si>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</si>
  <si>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</si>
  <si>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</si>
  <si>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</si>
  <si>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</si>
  <si>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</si>
  <si>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</si>
  <si>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</si>
  <si>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</si>
  <si>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</si>
  <si>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</si>
  <si>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</si>
  <si>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</si>
  <si>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</si>
  <si>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</si>
  <si>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</si>
  <si>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</si>
  <si>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</si>
  <si>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</si>
  <si>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</si>
  <si>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</si>
  <si>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</si>
  <si>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</si>
  <si>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</si>
  <si>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</si>
  <si>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</si>
  <si>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</si>
  <si>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</si>
  <si>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</si>
  <si>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</si>
  <si>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</si>
  <si>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</si>
  <si>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</si>
  <si>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</si>
  <si>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</si>
  <si>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</si>
  <si>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</si>
  <si>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</si>
  <si>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</si>
  <si>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</si>
  <si>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</si>
  <si>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</si>
  <si>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</si>
  <si>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</si>
  <si>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</si>
  <si>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</si>
  <si>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</si>
  <si>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</si>
  <si>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</si>
  <si>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</si>
  <si>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</si>
  <si>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</si>
  <si>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</si>
  <si>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</si>
  <si>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</si>
  <si>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</si>
  <si>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</si>
  <si>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</si>
  <si>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</si>
  <si>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</si>
  <si>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</si>
  <si>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</si>
  <si>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</si>
  <si>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</si>
  <si>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</si>
  <si>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</si>
  <si>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</si>
  <si>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</si>
  <si>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</si>
  <si>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</si>
  <si>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</si>
  <si>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</si>
  <si>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</si>
  <si>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</si>
  <si>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</si>
  <si>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</si>
  <si>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</si>
  <si>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</si>
  <si>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</si>
  <si>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</si>
  <si>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</si>
  <si>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</si>
  <si>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</si>
  <si>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</si>
  <si>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</si>
  <si>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</si>
  <si>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</si>
  <si>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</si>
  <si>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</si>
  <si>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</si>
  <si>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</si>
  <si>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</si>
  <si>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</si>
  <si>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</si>
  <si>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</si>
  <si>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</si>
  <si>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</si>
  <si>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</si>
  <si>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</si>
  <si>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</si>
  <si>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</si>
  <si>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</si>
  <si>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</si>
  <si>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</si>
  <si>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</si>
  <si>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</si>
  <si>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</si>
  <si>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</si>
  <si>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</si>
  <si>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</si>
  <si>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</si>
  <si>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</si>
  <si>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</si>
  <si>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</si>
  <si>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</si>
  <si>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</si>
  <si>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</si>
  <si>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</si>
  <si>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</si>
  <si>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</si>
  <si>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</si>
  <si>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</si>
  <si>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</si>
  <si>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</si>
  <si>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</si>
  <si>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</si>
  <si>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</si>
  <si>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</si>
  <si>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</si>
  <si>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</si>
  <si>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</si>
  <si>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</si>
  <si>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</si>
  <si>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</si>
  <si>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</si>
  <si>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</si>
  <si>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</si>
  <si>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</si>
  <si>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</si>
  <si>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</si>
  <si>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</si>
  <si>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</si>
  <si>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</si>
  <si>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</si>
  <si>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</si>
  <si>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</si>
  <si>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</si>
  <si>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</si>
  <si>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</si>
  <si>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</si>
  <si>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</si>
  <si>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</si>
  <si>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</si>
  <si>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</si>
  <si>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</si>
  <si>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</si>
  <si>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</si>
  <si>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</si>
  <si>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</si>
  <si>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</si>
  <si>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</si>
  <si>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</si>
  <si>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</si>
  <si>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</si>
  <si>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</si>
  <si>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</si>
  <si>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</si>
  <si>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</si>
  <si>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</si>
  <si>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</si>
  <si>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</si>
  <si>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</si>
  <si>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</si>
  <si>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</si>
  <si>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</si>
  <si>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</si>
  <si>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</si>
  <si>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</si>
  <si>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</si>
  <si>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</si>
  <si>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</si>
  <si>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</si>
  <si>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</si>
  <si>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</si>
  <si>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</si>
  <si>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</si>
  <si>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</si>
  <si>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</si>
  <si>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</si>
  <si>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</si>
  <si>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</si>
  <si>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</si>
  <si>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</si>
  <si>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</si>
  <si>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</si>
  <si>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</si>
  <si>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</si>
  <si>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</si>
  <si>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</si>
  <si>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</si>
  <si>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</si>
  <si>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</si>
  <si>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</si>
  <si>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</si>
  <si>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</si>
  <si>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</si>
  <si>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</si>
  <si>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</si>
  <si>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</si>
  <si>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</si>
  <si>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</si>
  <si>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</si>
  <si>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</si>
  <si>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</si>
  <si>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</si>
  <si>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</si>
  <si>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</si>
  <si>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</si>
  <si>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</si>
  <si>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</si>
  <si>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</si>
  <si>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</si>
  <si>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</si>
  <si>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</si>
  <si>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</si>
  <si>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</si>
  <si>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</si>
  <si>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</si>
  <si>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</si>
  <si>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</si>
  <si>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</si>
  <si>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</si>
  <si>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</si>
  <si>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</si>
  <si>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</si>
  <si>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</si>
  <si>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</si>
  <si>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</si>
  <si>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</si>
  <si>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</si>
  <si>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</si>
  <si>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</si>
  <si>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</si>
  <si>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</si>
  <si>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</si>
  <si>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</si>
  <si>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</si>
  <si>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</si>
  <si>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</si>
  <si>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</si>
  <si>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</si>
  <si>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</si>
  <si>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</si>
  <si>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</si>
  <si>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</si>
  <si>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</si>
  <si>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</si>
  <si>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</si>
  <si>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</si>
  <si>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</si>
  <si>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</si>
  <si>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</si>
  <si>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</si>
  <si>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</si>
  <si>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</si>
  <si>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</si>
  <si>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</si>
  <si>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</si>
  <si>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</si>
  <si>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</si>
  <si>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</si>
  <si>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</si>
  <si>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</si>
  <si>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</si>
  <si>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</si>
  <si>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</si>
  <si>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</si>
  <si>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</si>
  <si>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</si>
  <si>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</si>
  <si>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</si>
  <si>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</si>
  <si>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</si>
  <si>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</si>
  <si>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</si>
  <si>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</si>
  <si>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</si>
  <si>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</si>
  <si>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</si>
  <si>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</si>
  <si>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</si>
  <si>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</si>
  <si>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</si>
  <si>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</si>
  <si>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</si>
  <si>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</si>
  <si>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</si>
  <si>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</si>
  <si>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</si>
  <si>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</si>
  <si>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</si>
  <si>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</si>
  <si>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</si>
  <si>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</si>
  <si>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</si>
  <si>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</si>
  <si>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</si>
  <si>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</si>
  <si>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</si>
  <si>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</si>
  <si>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</si>
  <si>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</si>
  <si>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</si>
  <si>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</si>
  <si>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</si>
  <si>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</si>
  <si>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</si>
  <si>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</si>
  <si>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</si>
  <si>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</si>
  <si>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</si>
  <si>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</si>
  <si>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</si>
  <si>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</si>
  <si>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</si>
  <si>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</si>
  <si>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</si>
  <si>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</si>
  <si>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</si>
  <si>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</si>
  <si>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</si>
  <si>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</si>
  <si>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</si>
  <si>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</si>
  <si>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</si>
  <si>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</si>
  <si>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</si>
  <si>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</si>
  <si>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</si>
  <si>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</si>
  <si>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</si>
  <si>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</si>
  <si>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</si>
  <si>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</si>
  <si>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</si>
  <si>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</si>
  <si>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</si>
  <si>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</si>
  <si>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</si>
  <si>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</si>
  <si>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</si>
  <si>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</si>
  <si>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</si>
  <si>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</si>
  <si>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</si>
  <si>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</si>
  <si>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</si>
  <si>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</si>
  <si>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</si>
  <si>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</si>
  <si>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</si>
  <si>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</si>
  <si>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</si>
  <si>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</si>
  <si>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</si>
  <si>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</si>
  <si>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</si>
  <si>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</si>
  <si>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</si>
  <si>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</si>
  <si>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</si>
  <si>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</si>
  <si>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</si>
  <si>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</si>
  <si>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</si>
  <si>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</si>
  <si>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</si>
  <si>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</si>
  <si>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</si>
  <si>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</si>
  <si>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</si>
  <si>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</si>
  <si>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</si>
  <si>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</si>
  <si>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</si>
  <si>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</si>
  <si>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</si>
  <si>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</si>
  <si>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</si>
  <si>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</si>
  <si>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</si>
  <si>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</si>
  <si>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</si>
  <si>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</si>
  <si>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</si>
  <si>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</si>
  <si>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</si>
  <si>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</si>
  <si>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</si>
  <si>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</si>
  <si>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</si>
  <si>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</si>
  <si>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</si>
  <si>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</si>
  <si>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</si>
  <si>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</si>
  <si>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</si>
  <si>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</si>
  <si>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</si>
  <si>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</si>
  <si>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</si>
  <si>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</si>
  <si>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</si>
  <si>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</si>
  <si>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</si>
  <si>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</si>
  <si>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</si>
  <si>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</si>
  <si>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</si>
  <si>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</si>
  <si>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</si>
  <si>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</si>
  <si>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</si>
  <si>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</si>
  <si>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</si>
  <si>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</si>
  <si>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</si>
  <si>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</si>
  <si>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</si>
  <si>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</si>
  <si>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</si>
  <si>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</si>
  <si>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</si>
  <si>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</si>
  <si>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</si>
  <si>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</si>
  <si>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</si>
  <si>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</si>
  <si>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</si>
  <si>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</si>
  <si>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</si>
  <si>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</si>
  <si>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</si>
  <si>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</si>
  <si>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</si>
  <si>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</si>
  <si>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</si>
  <si>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</si>
  <si>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</si>
  <si>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</si>
  <si>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</si>
  <si>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</si>
  <si>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</si>
  <si>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</si>
  <si>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</si>
  <si>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</si>
  <si>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</si>
  <si>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</si>
  <si>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</si>
  <si>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</si>
  <si>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</si>
  <si>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</si>
  <si>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</si>
  <si>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</si>
  <si>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</si>
  <si>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</si>
  <si>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</si>
  <si>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</si>
  <si>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</si>
  <si>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</si>
  <si>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</si>
  <si>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</si>
  <si>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</si>
  <si>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</si>
  <si>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</si>
  <si>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</si>
  <si>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</si>
  <si>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</si>
  <si>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</si>
  <si>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</si>
  <si>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</si>
  <si>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</si>
  <si>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</si>
  <si>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</si>
  <si>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</si>
  <si>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</si>
  <si>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</si>
  <si>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</si>
  <si>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</si>
  <si>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</si>
  <si>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</si>
  <si>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</si>
  <si>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</si>
  <si>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</si>
  <si>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</si>
  <si>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</si>
  <si>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</si>
  <si>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</si>
  <si>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</si>
  <si>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</si>
  <si>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</si>
  <si>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</si>
  <si>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</si>
  <si>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</si>
  <si>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</si>
  <si>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</si>
  <si>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</si>
  <si>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</si>
  <si>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</si>
  <si>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</si>
  <si>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</si>
  <si>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</si>
  <si>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</si>
  <si>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</si>
  <si>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</si>
  <si>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</si>
  <si>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</si>
  <si>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</si>
  <si>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</si>
  <si>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</si>
  <si>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</si>
  <si>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</si>
  <si>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</si>
  <si>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</si>
  <si>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</si>
  <si>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</si>
  <si>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</si>
  <si>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</si>
  <si>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</si>
  <si>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</si>
  <si>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</si>
  <si>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</si>
  <si>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</si>
  <si>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</si>
  <si>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</si>
  <si>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</si>
  <si>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</si>
  <si>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</si>
  <si>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</si>
  <si>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</si>
  <si>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</si>
  <si>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</si>
  <si>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</si>
  <si>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</si>
  <si>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</si>
  <si>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</si>
  <si>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</si>
  <si>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</si>
  <si>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</si>
  <si>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</si>
  <si>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</si>
  <si>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</si>
  <si>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</si>
  <si>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</si>
  <si>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</si>
  <si>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</si>
  <si>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</si>
  <si>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</si>
  <si>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</si>
  <si>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</si>
  <si>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</si>
  <si>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</si>
  <si>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</si>
  <si>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</si>
  <si>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</si>
  <si>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</si>
  <si>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</si>
  <si>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</si>
  <si>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</si>
  <si>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</si>
  <si>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</si>
  <si>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</si>
  <si>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</si>
  <si>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</si>
  <si>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</si>
  <si>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</si>
  <si>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</si>
  <si>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</si>
  <si>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</si>
  <si>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</si>
  <si>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</si>
  <si>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</si>
  <si>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</si>
  <si>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</si>
  <si>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</si>
  <si>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</si>
  <si>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</si>
  <si>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</si>
  <si>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</si>
  <si>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</si>
  <si>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</si>
  <si>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</si>
  <si>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</si>
  <si>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</si>
  <si>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</si>
  <si>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</si>
  <si>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</si>
  <si>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</si>
  <si>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</si>
  <si>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</si>
  <si>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</si>
  <si>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</si>
  <si>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</si>
  <si>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</si>
  <si>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</si>
  <si>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</si>
  <si>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</si>
  <si>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</si>
  <si>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</si>
  <si>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</si>
  <si>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</si>
  <si>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</si>
  <si>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</si>
  <si>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</si>
  <si>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</si>
  <si>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</si>
  <si>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</si>
  <si>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</si>
  <si>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</si>
  <si>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</si>
  <si>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</si>
  <si>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</si>
  <si>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</si>
  <si>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</si>
  <si>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</si>
  <si>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</si>
  <si>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</si>
  <si>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</si>
  <si>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</si>
  <si>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</si>
  <si>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</si>
  <si>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</si>
  <si>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</si>
  <si>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</si>
  <si>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</si>
  <si>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</si>
  <si>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</si>
  <si>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</si>
  <si>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</si>
  <si>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</si>
  <si>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</si>
  <si>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</si>
  <si>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</si>
  <si>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</si>
  <si>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</si>
  <si>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</si>
  <si>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</si>
  <si>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</si>
  <si>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</si>
  <si>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</si>
  <si>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</si>
  <si>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</si>
  <si>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</si>
  <si>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</si>
  <si>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</si>
  <si>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</si>
  <si>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</si>
  <si>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</si>
  <si>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</si>
  <si>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</si>
  <si>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</si>
  <si>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</si>
  <si>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</si>
  <si>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</si>
  <si>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</si>
  <si>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</si>
  <si>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</si>
  <si>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</si>
  <si>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</si>
  <si>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</si>
  <si>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</si>
  <si>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</si>
  <si>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</si>
  <si>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</si>
  <si>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</si>
  <si>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</si>
  <si>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</si>
  <si>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</si>
  <si>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</si>
  <si>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</si>
  <si>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</si>
  <si>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</si>
  <si>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</si>
  <si>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</si>
  <si>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</si>
  <si>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</si>
  <si>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</si>
  <si>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</si>
  <si>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</si>
  <si>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</si>
  <si>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</si>
  <si>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</si>
  <si>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</si>
  <si>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</si>
  <si>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</si>
  <si>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</si>
  <si>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</si>
  <si>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</si>
  <si>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</si>
  <si>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</si>
  <si>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</si>
  <si>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</si>
  <si>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</si>
  <si>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</si>
  <si>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</si>
  <si>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</si>
  <si>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</si>
  <si>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</si>
  <si>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</si>
  <si>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</si>
  <si>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</si>
  <si>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</si>
  <si>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</si>
  <si>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</si>
  <si>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</si>
  <si>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</si>
  <si>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</si>
  <si>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</si>
  <si>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</si>
  <si>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</si>
  <si>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</si>
  <si>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</si>
  <si>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</si>
  <si>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</si>
  <si>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</si>
  <si>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</si>
  <si>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</si>
  <si>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</si>
  <si>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</si>
  <si>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</si>
  <si>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</si>
  <si>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</si>
  <si>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</si>
  <si>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</si>
  <si>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</si>
  <si>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</si>
  <si>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</si>
  <si>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</si>
  <si>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</si>
  <si>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</si>
  <si>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</si>
  <si>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</si>
  <si>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</si>
  <si>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</si>
  <si>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</si>
  <si>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</si>
  <si>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</si>
  <si>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</si>
  <si>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</si>
  <si>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</si>
  <si>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</si>
  <si>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</si>
  <si>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</si>
  <si>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</si>
  <si>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</si>
  <si>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</si>
  <si>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</si>
  <si>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</si>
  <si>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</si>
  <si>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</si>
  <si>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</si>
  <si>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</si>
  <si>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</si>
  <si>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</si>
  <si>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</si>
  <si>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</si>
  <si>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</si>
  <si>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</si>
  <si>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</si>
  <si>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</si>
  <si>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</si>
  <si>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</si>
  <si>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</si>
  <si>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</si>
  <si>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</si>
  <si>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</si>
  <si>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</si>
  <si>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</si>
  <si>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</si>
  <si>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</si>
  <si>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</si>
  <si>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</si>
  <si>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</si>
  <si>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</si>
  <si>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</si>
  <si>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</si>
  <si>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</si>
  <si>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</si>
  <si>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</si>
  <si>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</si>
  <si>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</si>
  <si>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</si>
  <si>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</si>
  <si>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</si>
  <si>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</si>
  <si>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</si>
  <si>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</si>
  <si>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</si>
  <si>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</si>
  <si>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</si>
  <si>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</si>
  <si>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</si>
  <si>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</si>
  <si>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</si>
  <si>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</si>
  <si>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</si>
  <si>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</si>
  <si>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</si>
  <si>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</si>
  <si>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</si>
  <si>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</si>
  <si>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</si>
  <si>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</si>
  <si>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</si>
  <si>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</si>
  <si>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</si>
  <si>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</si>
  <si>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</si>
  <si>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</si>
  <si>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</si>
  <si>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</si>
  <si>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</si>
  <si>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</si>
  <si>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</si>
  <si>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</si>
  <si>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</si>
  <si>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</si>
  <si>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</si>
  <si>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</si>
  <si>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</si>
  <si>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</si>
  <si>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</si>
  <si>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</si>
  <si>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</si>
  <si>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</si>
  <si>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</si>
  <si>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</si>
  <si>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</si>
  <si>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</si>
  <si>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</si>
  <si>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</si>
  <si>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</si>
  <si>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</si>
  <si>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</si>
  <si>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</si>
  <si>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</si>
  <si>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</si>
  <si>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</si>
  <si>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</si>
  <si>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</si>
  <si>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</si>
  <si>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</si>
  <si>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</si>
  <si>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</si>
  <si>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</si>
  <si>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</si>
  <si>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</si>
  <si>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</si>
  <si>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</si>
  <si>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</si>
  <si>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</si>
  <si>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</si>
  <si>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</si>
  <si>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</si>
  <si>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</si>
  <si>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</si>
  <si>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</si>
  <si>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</si>
  <si>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</si>
  <si>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</si>
  <si>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</si>
  <si>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</si>
  <si>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</si>
  <si>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</si>
  <si>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</si>
  <si>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</si>
  <si>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</si>
  <si>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</si>
  <si>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</si>
  <si>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</si>
  <si>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</si>
  <si>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</si>
  <si>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</si>
  <si>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</si>
  <si>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</si>
  <si>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</si>
  <si>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</si>
  <si>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</si>
  <si>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</si>
  <si>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</si>
  <si>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</si>
  <si>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</si>
  <si>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</si>
  <si>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</si>
  <si>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</si>
  <si>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</si>
  <si>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</si>
  <si>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</si>
  <si>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</si>
  <si>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</si>
  <si>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</si>
  <si>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</si>
  <si>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</si>
  <si>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</si>
  <si>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</si>
  <si>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</si>
  <si>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</si>
  <si>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</si>
  <si>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</si>
  <si>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</si>
  <si>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</si>
  <si>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</si>
  <si>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</si>
  <si>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</si>
  <si>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</si>
  <si>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</si>
  <si>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</si>
  <si>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</si>
  <si>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</si>
  <si>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</si>
  <si>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</si>
  <si>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</si>
  <si>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</si>
  <si>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</si>
  <si>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</si>
  <si>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</si>
  <si>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</si>
  <si>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</si>
  <si>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</si>
  <si>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</si>
  <si>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</si>
  <si>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</si>
  <si>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</si>
  <si>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</si>
  <si>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</si>
  <si>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</si>
  <si>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</si>
  <si>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</si>
  <si>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</si>
  <si>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</si>
  <si>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</si>
  <si>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</si>
  <si>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</si>
  <si>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</si>
  <si>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</si>
  <si>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</si>
  <si>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</si>
  <si>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</si>
  <si>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</si>
  <si>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</si>
  <si>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</si>
  <si>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</si>
  <si>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</si>
  <si>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</si>
  <si>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</si>
  <si>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</si>
  <si>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</si>
  <si>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</si>
  <si>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</si>
  <si>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</si>
  <si>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</si>
  <si>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</si>
  <si>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</si>
  <si>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</si>
  <si>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</si>
  <si>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</si>
  <si>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</si>
  <si>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</si>
  <si>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</si>
  <si>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</si>
  <si>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</si>
  <si>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</si>
  <si>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</si>
  <si>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</si>
  <si>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</si>
  <si>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</si>
  <si>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</si>
  <si>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</si>
  <si>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</si>
  <si>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</si>
  <si>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</si>
  <si>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</si>
  <si>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</si>
  <si>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</si>
  <si>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</si>
  <si>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</si>
  <si>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</si>
  <si>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</si>
  <si>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</si>
  <si>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</si>
  <si>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</si>
  <si>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</si>
  <si>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</si>
  <si>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</si>
  <si>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</si>
  <si>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</si>
  <si>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</si>
  <si>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</si>
  <si>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</si>
  <si>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</si>
  <si>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</si>
  <si>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</si>
  <si>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</si>
  <si>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</si>
  <si>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</si>
  <si>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</si>
  <si>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</si>
  <si>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</si>
  <si>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</si>
  <si>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</si>
  <si>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</si>
  <si>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</si>
  <si>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</si>
  <si>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</si>
  <si>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</si>
  <si>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</si>
  <si>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</si>
  <si>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</si>
  <si>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</si>
  <si>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</si>
  <si>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</si>
  <si>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</si>
  <si>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</si>
  <si>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</si>
  <si>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</si>
  <si>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</si>
  <si>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</si>
  <si>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</si>
  <si>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</si>
  <si>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</si>
  <si>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</si>
  <si>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</si>
  <si>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</si>
  <si>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</si>
  <si>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</si>
  <si>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</si>
  <si>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</si>
  <si>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</si>
  <si>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</si>
  <si>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</si>
  <si>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</si>
  <si>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</si>
  <si>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</si>
  <si>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</si>
  <si>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</si>
  <si>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</si>
  <si>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</si>
  <si>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</si>
  <si>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</si>
  <si>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</si>
  <si>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</si>
  <si>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</si>
  <si>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</si>
  <si>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</si>
  <si>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</si>
  <si>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</si>
  <si>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</si>
  <si>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</si>
  <si>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</si>
  <si>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</si>
  <si>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</si>
  <si>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</si>
  <si>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</si>
  <si>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</si>
  <si>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</si>
  <si>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</si>
  <si>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</si>
  <si>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</si>
  <si>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</si>
  <si>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</si>
  <si>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</si>
  <si>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</si>
  <si>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</si>
  <si>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</si>
  <si>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</si>
  <si>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</si>
  <si>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</si>
  <si>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</si>
  <si>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</si>
  <si>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</si>
  <si>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</si>
  <si>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</si>
  <si>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</si>
  <si>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</si>
  <si>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</si>
  <si>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</si>
  <si>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</si>
  <si>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</si>
  <si>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</si>
  <si>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</si>
  <si>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</si>
  <si>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</si>
  <si>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</si>
  <si>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</si>
  <si>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</si>
  <si>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</si>
  <si>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</si>
  <si>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</si>
  <si>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</si>
  <si>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</si>
  <si>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</si>
  <si>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</si>
  <si>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</si>
  <si>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</si>
  <si>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</si>
  <si>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</si>
  <si>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</si>
  <si>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</si>
  <si>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</si>
  <si>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</si>
  <si>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</si>
  <si>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</si>
  <si>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</si>
  <si>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</si>
  <si>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</si>
  <si>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</si>
  <si>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</si>
  <si>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</si>
  <si>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</si>
  <si>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</si>
  <si>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</si>
  <si>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</si>
  <si>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</si>
  <si>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</si>
  <si>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</si>
  <si>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</si>
  <si>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</si>
  <si>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</si>
  <si>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</si>
  <si>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</si>
  <si>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</si>
  <si>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</si>
  <si>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</si>
  <si>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</si>
  <si>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</si>
  <si>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</si>
  <si>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</si>
  <si>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</si>
  <si>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</si>
  <si>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</si>
  <si>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</si>
  <si>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</si>
  <si>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</si>
  <si>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</si>
  <si>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</si>
  <si>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</si>
  <si>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</si>
  <si>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</si>
  <si>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</si>
  <si>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</si>
  <si>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</si>
  <si>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</si>
  <si>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</si>
  <si>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</si>
  <si>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</si>
  <si>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</si>
  <si>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</si>
  <si>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</si>
  <si>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</si>
  <si>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</si>
  <si>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</si>
  <si>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</si>
  <si>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</si>
  <si>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</si>
  <si>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</si>
  <si>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</si>
  <si>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</si>
  <si>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</si>
  <si>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</si>
  <si>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</si>
  <si>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</si>
  <si>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</si>
  <si>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</si>
  <si>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</si>
  <si>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</si>
  <si>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</si>
  <si>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</si>
  <si>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</si>
  <si>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</si>
  <si>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</si>
  <si>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</si>
  <si>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</si>
  <si>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</si>
  <si>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</si>
  <si>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</si>
  <si>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</si>
  <si>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</si>
  <si>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</si>
  <si>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</si>
  <si>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</si>
  <si>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</si>
  <si>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</si>
  <si>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</si>
  <si>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</si>
  <si>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</si>
  <si>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</si>
  <si>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</si>
  <si>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</si>
  <si>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</si>
  <si>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</si>
  <si>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</si>
  <si>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</si>
  <si>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</si>
  <si>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</si>
  <si>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</si>
  <si>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</si>
  <si>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</si>
  <si>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</si>
  <si>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</si>
  <si>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</si>
  <si>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</si>
  <si>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</si>
  <si>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</si>
  <si>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</si>
  <si>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</si>
  <si>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</si>
  <si>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</si>
  <si>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</si>
  <si>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</si>
  <si>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</si>
  <si>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</si>
  <si>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</si>
  <si>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</si>
  <si>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</si>
  <si>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</si>
  <si>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</si>
  <si>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</si>
  <si>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</si>
  <si>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</si>
  <si>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</si>
  <si>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</si>
  <si>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</si>
  <si>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</si>
  <si>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</si>
  <si>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</si>
  <si>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</si>
  <si>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</si>
  <si>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</si>
  <si>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</si>
  <si>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</si>
  <si>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</si>
  <si>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</si>
  <si>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</si>
  <si>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</si>
  <si>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</si>
  <si>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</si>
  <si>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</si>
  <si>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</si>
  <si>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</si>
  <si>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</si>
  <si>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</si>
  <si>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</si>
  <si>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</si>
  <si>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</si>
  <si>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</si>
  <si>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</si>
  <si>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</si>
  <si>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</si>
  <si>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</si>
  <si>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</si>
  <si>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</si>
  <si>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</si>
  <si>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</si>
  <si>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</si>
  <si>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</si>
  <si>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</si>
  <si>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</si>
  <si>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</si>
  <si>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</si>
  <si>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</si>
  <si>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</si>
  <si>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</si>
  <si>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</si>
  <si>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</si>
  <si>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</si>
  <si>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</si>
  <si>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</si>
  <si>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</si>
  <si>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</si>
  <si>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</si>
  <si>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</si>
  <si>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</si>
  <si>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</si>
  <si>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</si>
  <si>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</si>
  <si>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</si>
  <si>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</si>
  <si>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</si>
  <si>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</si>
  <si>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</si>
  <si>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</si>
  <si>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</si>
  <si>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</si>
  <si>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</si>
  <si>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</si>
  <si>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</si>
  <si>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</si>
  <si>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</si>
  <si>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</si>
  <si>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</si>
  <si>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</si>
  <si>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</si>
  <si>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</si>
  <si>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</si>
  <si>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</si>
  <si>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</si>
  <si>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</si>
  <si>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</si>
  <si>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</si>
  <si>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</si>
  <si>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</si>
  <si>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</si>
  <si>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</si>
  <si>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</si>
  <si>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</si>
  <si>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</si>
  <si>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</si>
  <si>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</si>
  <si>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</si>
  <si>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</si>
  <si>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</si>
  <si>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</si>
  <si>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</si>
  <si>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</si>
  <si>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</si>
  <si>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</si>
  <si>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</si>
  <si>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</si>
  <si>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</si>
  <si>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</si>
  <si>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</si>
  <si>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</si>
  <si>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</si>
  <si>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</si>
  <si>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</si>
  <si>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</si>
  <si>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</si>
  <si>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</si>
  <si>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</si>
  <si>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</si>
  <si>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</si>
  <si>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</si>
  <si>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</si>
  <si>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</si>
  <si>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</si>
  <si>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</si>
  <si>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</si>
  <si>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</si>
  <si>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</si>
  <si>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</si>
  <si>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</si>
  <si>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</si>
  <si>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</si>
  <si>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</si>
  <si>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</si>
  <si>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</si>
  <si>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</si>
  <si>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</si>
  <si>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</si>
  <si>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</si>
  <si>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</si>
  <si>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</si>
  <si>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</si>
  <si>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</si>
  <si>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</si>
  <si>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</si>
  <si>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</si>
  <si>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</si>
  <si>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</si>
  <si>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</si>
  <si>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</si>
  <si>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</si>
  <si>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</si>
  <si>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</si>
  <si>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</si>
  <si>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</si>
  <si>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</si>
  <si>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</si>
  <si>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</si>
  <si>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</si>
  <si>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</si>
  <si>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</si>
  <si>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</si>
  <si>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</si>
  <si>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</si>
  <si>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</si>
  <si>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</si>
  <si>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</si>
  <si>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</si>
  <si>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</si>
  <si>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</si>
  <si>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</si>
  <si>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</si>
  <si>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</si>
  <si>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</si>
  <si>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</si>
  <si>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</si>
  <si>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</si>
  <si>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</si>
  <si>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</si>
  <si>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</si>
  <si>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</si>
  <si>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</si>
  <si>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</si>
  <si>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</si>
  <si>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</si>
  <si>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</si>
  <si>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</si>
  <si>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</si>
  <si>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</si>
  <si>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</si>
  <si>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</si>
  <si>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</si>
  <si>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</si>
  <si>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</si>
  <si>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</si>
  <si>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</si>
  <si>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</si>
  <si>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</si>
  <si>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</si>
  <si>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</si>
  <si>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</si>
  <si>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</si>
  <si>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</si>
  <si>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</si>
  <si>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</si>
  <si>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</si>
  <si>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</si>
  <si>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</si>
  <si>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</si>
  <si>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</si>
  <si>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</si>
  <si>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</si>
  <si>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</si>
  <si>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</si>
  <si>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</si>
  <si>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</si>
  <si>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</si>
  <si>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</si>
  <si>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</si>
  <si>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</si>
  <si>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</si>
  <si>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</si>
  <si>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</si>
  <si>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</si>
  <si>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</si>
  <si>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</si>
  <si>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</si>
  <si>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</si>
  <si>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</si>
  <si>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</si>
  <si>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</si>
  <si>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</si>
  <si>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</si>
  <si>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</si>
  <si>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</si>
  <si>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</si>
  <si>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</si>
  <si>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</si>
  <si>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</si>
  <si>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</si>
  <si>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</si>
  <si>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</si>
  <si>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</si>
  <si>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</si>
  <si>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</si>
  <si>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</si>
  <si>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</si>
  <si>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</si>
  <si>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</si>
  <si>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</si>
  <si>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</si>
  <si>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</si>
  <si>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</si>
  <si>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</si>
  <si>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</si>
  <si>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</si>
  <si>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</si>
  <si>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</si>
  <si>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</si>
  <si>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</si>
  <si>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</si>
  <si>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</si>
  <si>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</si>
  <si>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</si>
  <si>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</si>
  <si>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</si>
  <si>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</si>
  <si>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</si>
  <si>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</si>
  <si>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</si>
  <si>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</si>
  <si>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</si>
  <si>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</si>
  <si>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</si>
  <si>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</si>
  <si>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</si>
  <si>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</si>
  <si>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</si>
  <si>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</si>
  <si>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</si>
  <si>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</si>
  <si>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</si>
  <si>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</si>
  <si>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</si>
  <si>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</si>
  <si>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</si>
  <si>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</si>
  <si>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</si>
  <si>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</si>
  <si>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</si>
  <si>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</si>
  <si>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</si>
  <si>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</si>
  <si>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</si>
  <si>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</si>
  <si>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</si>
  <si>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</si>
  <si>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</si>
  <si>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</si>
  <si>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</si>
  <si>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</si>
  <si>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</si>
  <si>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</si>
  <si>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</si>
  <si>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</si>
  <si>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</si>
  <si>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</si>
  <si>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</si>
  <si>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</si>
  <si>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</si>
  <si>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</si>
  <si>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</si>
  <si>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</si>
  <si>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</si>
  <si>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</si>
  <si>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</si>
  <si>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</si>
  <si>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</si>
  <si>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</si>
  <si>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</si>
  <si>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</si>
  <si>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</si>
  <si>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</si>
  <si>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</si>
  <si>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</si>
  <si>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</si>
  <si>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</si>
  <si>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</si>
  <si>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</si>
  <si>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</si>
  <si>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</si>
  <si>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</si>
  <si>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</si>
  <si>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</si>
  <si>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</si>
  <si>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</si>
  <si>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</si>
  <si>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</si>
  <si>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</si>
  <si>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</si>
  <si>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</si>
  <si>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</si>
  <si>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</si>
  <si>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</si>
  <si>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</si>
  <si>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</si>
  <si>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</si>
  <si>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</si>
  <si>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</si>
  <si>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</si>
  <si>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</si>
  <si>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</si>
  <si>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</si>
  <si>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</si>
  <si>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</si>
  <si>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</si>
  <si>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</si>
  <si>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</si>
  <si>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</si>
  <si>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</si>
  <si>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</si>
  <si>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</si>
  <si>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</si>
  <si>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</si>
  <si>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</si>
  <si>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</si>
  <si>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</si>
  <si>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</si>
  <si>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</si>
  <si>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</si>
  <si>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</si>
  <si>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</si>
  <si>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</si>
  <si>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</si>
  <si>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</si>
  <si>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</si>
  <si>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</si>
  <si>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</si>
  <si>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</si>
  <si>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</si>
  <si>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</si>
  <si>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</si>
  <si>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</si>
  <si>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</si>
  <si>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</si>
  <si>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</si>
  <si>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</si>
  <si>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</si>
  <si>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</si>
  <si>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</si>
  <si>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</si>
  <si>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</si>
  <si>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</si>
  <si>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</si>
  <si>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</si>
  <si>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</si>
  <si>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</si>
  <si>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</si>
  <si>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</si>
  <si>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</si>
  <si>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</si>
  <si>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</si>
  <si>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</si>
  <si>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</si>
  <si>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</si>
  <si>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</si>
  <si>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</si>
  <si>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</si>
  <si>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</si>
  <si>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</si>
  <si>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</si>
  <si>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</si>
  <si>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</si>
  <si>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</si>
  <si>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</si>
  <si>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</si>
  <si>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</si>
  <si>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</si>
  <si>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</si>
  <si>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</si>
  <si>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</si>
  <si>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</si>
  <si>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</si>
  <si>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</si>
  <si>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</si>
  <si>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</si>
  <si>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</si>
  <si>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</si>
  <si>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</si>
  <si>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</si>
  <si>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</si>
  <si>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</si>
  <si>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</si>
  <si>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</si>
  <si>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</si>
  <si>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</si>
  <si>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</si>
  <si>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</si>
  <si>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</si>
  <si>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</si>
  <si>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</si>
  <si>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</si>
  <si>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</si>
  <si>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</si>
  <si>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</si>
  <si>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</si>
  <si>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</si>
  <si>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</si>
  <si>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</si>
  <si>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</si>
  <si>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</si>
  <si>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</si>
  <si>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</si>
  <si>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</si>
  <si>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</si>
  <si>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</si>
  <si>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</si>
  <si>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</si>
  <si>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</si>
  <si>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</si>
  <si>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</si>
  <si>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</si>
  <si>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</si>
  <si>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</si>
  <si>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</si>
  <si>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</si>
  <si>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</si>
  <si>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</si>
  <si>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</si>
  <si>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</si>
  <si>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</si>
  <si>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</si>
  <si>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</si>
  <si>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</si>
  <si>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</si>
  <si>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</si>
  <si>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</si>
  <si>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</si>
  <si>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</si>
  <si>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</si>
  <si>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</si>
  <si>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</si>
  <si>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</si>
  <si>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</si>
  <si>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</si>
  <si>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</si>
  <si>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</si>
  <si>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</si>
  <si>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</si>
  <si>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</si>
  <si>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</si>
  <si>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</si>
  <si>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</si>
  <si>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</si>
  <si>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</si>
  <si>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</si>
  <si>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</si>
  <si>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</si>
  <si>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</si>
  <si>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</si>
  <si>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</si>
  <si>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</si>
  <si>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</si>
  <si>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</si>
  <si>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</si>
  <si>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</si>
  <si>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</si>
  <si>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</si>
  <si>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</si>
  <si>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</si>
  <si>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</si>
  <si>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</si>
  <si>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</si>
  <si>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</si>
  <si>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</si>
  <si>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</si>
  <si>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</si>
  <si>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</si>
  <si>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</si>
  <si>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</si>
  <si>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</si>
  <si>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</si>
  <si>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</si>
  <si>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</si>
  <si>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</si>
  <si>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</si>
  <si>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</si>
  <si>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</si>
  <si>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</si>
  <si>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</si>
  <si>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</si>
  <si>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</si>
  <si>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</si>
  <si>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</si>
  <si>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</si>
  <si>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</si>
  <si>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</si>
  <si>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</si>
  <si>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</si>
  <si>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</si>
  <si>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</si>
  <si>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</si>
  <si>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</si>
  <si>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</si>
  <si>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</si>
  <si>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</si>
  <si>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</si>
  <si>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</si>
  <si>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</si>
  <si>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</si>
  <si>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</si>
  <si>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</si>
  <si>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</si>
  <si>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</si>
  <si>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</si>
  <si>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</si>
  <si>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</si>
  <si>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</si>
  <si>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</si>
  <si>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</si>
  <si>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</si>
  <si>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</si>
  <si>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</si>
  <si>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</si>
  <si>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</si>
  <si>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</si>
  <si>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</si>
  <si>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</si>
  <si>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</si>
  <si>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</si>
  <si>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</si>
  <si>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</si>
  <si>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</si>
  <si>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</si>
  <si>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</si>
  <si>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</si>
  <si>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</si>
  <si>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</si>
  <si>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</si>
  <si>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</si>
  <si>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</si>
  <si>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</si>
  <si>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</si>
  <si>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</si>
  <si>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</si>
  <si>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</si>
  <si>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</si>
  <si>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</si>
  <si>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</si>
  <si>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</si>
  <si>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</si>
  <si>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</si>
  <si>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</si>
  <si>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</si>
  <si>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</si>
  <si>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</si>
  <si>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</si>
  <si>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</si>
  <si>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</si>
  <si>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</si>
  <si>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</si>
  <si>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</si>
  <si>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</si>
  <si>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</si>
  <si>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</si>
  <si>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</si>
  <si>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</si>
  <si>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</si>
  <si>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</si>
  <si>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</si>
  <si>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</si>
  <si>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</si>
  <si>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</si>
  <si>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</si>
  <si>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</si>
  <si>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</si>
  <si>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</si>
  <si>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</si>
  <si>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</si>
  <si>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</si>
  <si>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</si>
  <si>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</si>
  <si>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</si>
  <si>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</si>
  <si>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</si>
  <si>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</si>
  <si>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</si>
  <si>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</si>
  <si>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</si>
  <si>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</si>
  <si>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</si>
  <si>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</si>
  <si>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</si>
  <si>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</si>
  <si>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</si>
  <si>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</si>
  <si>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</si>
  <si>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</si>
  <si>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</si>
  <si>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</si>
  <si>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</si>
  <si>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</si>
  <si>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</si>
  <si>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</si>
  <si>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</si>
  <si>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</si>
  <si>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</si>
  <si>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</si>
  <si>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</si>
  <si>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</si>
  <si>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</si>
  <si>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</si>
  <si>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</si>
  <si>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</si>
  <si>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</si>
  <si>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</si>
  <si>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</si>
  <si>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</si>
  <si>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</si>
  <si>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</si>
  <si>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</si>
  <si>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</si>
  <si>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</si>
  <si>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</si>
  <si>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</si>
  <si>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</si>
  <si>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</si>
  <si>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</si>
  <si>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</si>
  <si>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</si>
  <si>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</si>
  <si>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</si>
  <si>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</si>
  <si>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</si>
  <si>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</si>
  <si>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</si>
  <si>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</si>
  <si>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</si>
  <si>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</si>
  <si>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</si>
  <si>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</si>
  <si>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</si>
  <si>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</si>
  <si>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</si>
  <si>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</si>
  <si>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</si>
  <si>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</si>
  <si>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</si>
  <si>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</si>
  <si>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</si>
  <si>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</si>
  <si>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</si>
  <si>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</si>
  <si>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</si>
  <si>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</si>
  <si>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</si>
  <si>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</si>
  <si>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</si>
  <si>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</si>
  <si>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</si>
  <si>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</si>
  <si>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</si>
  <si>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</si>
  <si>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</si>
  <si>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</si>
  <si>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</si>
  <si>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</si>
  <si>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</si>
  <si>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</si>
  <si>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</si>
  <si>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</si>
  <si>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</si>
  <si>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</si>
  <si>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</si>
  <si>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</si>
  <si>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</si>
  <si>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</si>
  <si>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</si>
  <si>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</si>
  <si>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</si>
  <si>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</si>
  <si>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</si>
  <si>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</si>
  <si>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</si>
  <si>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</si>
  <si>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</si>
  <si>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</si>
  <si>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</si>
  <si>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</si>
  <si>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</si>
  <si>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</si>
  <si>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</si>
  <si>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</si>
  <si>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</si>
  <si>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</si>
  <si>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</si>
  <si>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</si>
  <si>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</si>
  <si>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</si>
  <si>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</si>
  <si>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</si>
  <si>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</si>
  <si>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</si>
  <si>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</si>
  <si>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</si>
  <si>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</si>
  <si>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</si>
  <si>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</si>
  <si>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</si>
  <si>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</si>
  <si>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</si>
  <si>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</si>
  <si>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</si>
  <si>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</si>
  <si>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</si>
  <si>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</si>
  <si>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</si>
  <si>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</si>
  <si>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</si>
  <si>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</si>
  <si>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</si>
  <si>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</si>
  <si>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</si>
  <si>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</si>
  <si>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</si>
  <si>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</si>
  <si>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</si>
  <si>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</si>
  <si>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</si>
  <si>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</si>
  <si>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</si>
  <si>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</si>
  <si>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</si>
  <si>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</si>
  <si>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</si>
  <si>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</si>
  <si>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</si>
  <si>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</si>
  <si>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</si>
  <si>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</si>
  <si>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</si>
  <si>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</si>
  <si>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</si>
  <si>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</si>
  <si>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</si>
  <si>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</si>
  <si>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</si>
  <si>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</si>
  <si>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</si>
  <si>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</si>
  <si>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</si>
  <si>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</si>
  <si>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</si>
  <si>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</si>
  <si>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</si>
  <si>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</si>
  <si>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</si>
  <si>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</si>
  <si>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</si>
  <si>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</si>
  <si>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</si>
  <si>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</si>
  <si>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</si>
  <si>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</si>
  <si>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</si>
  <si>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</si>
  <si>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</si>
  <si>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</si>
  <si>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</si>
  <si>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</si>
  <si>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</si>
  <si>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</si>
  <si>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</si>
  <si>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</si>
  <si>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</si>
  <si>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</si>
  <si>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</si>
  <si>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</si>
  <si>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</si>
  <si>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</si>
  <si>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</si>
  <si>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</si>
  <si>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</si>
  <si>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</si>
  <si>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</si>
  <si>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</si>
  <si>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</si>
  <si>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</si>
  <si>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</si>
  <si>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</si>
  <si>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</si>
  <si>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</si>
  <si>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</si>
  <si>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</si>
  <si>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</si>
  <si>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</si>
  <si>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</si>
  <si>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</si>
  <si>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</si>
  <si>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</si>
  <si>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</si>
  <si>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</si>
  <si>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</si>
  <si>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</si>
  <si>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</si>
  <si>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</si>
  <si>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</si>
  <si>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</si>
  <si>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</si>
  <si>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</si>
  <si>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</si>
  <si>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</si>
  <si>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</si>
  <si>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</si>
  <si>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</si>
  <si>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</si>
  <si>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</si>
  <si>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</si>
  <si>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</si>
  <si>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</si>
  <si>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</si>
  <si>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</si>
  <si>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</si>
  <si>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</si>
  <si>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</si>
  <si>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</si>
  <si>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</si>
  <si>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</si>
  <si>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</si>
  <si>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</si>
  <si>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</si>
  <si>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</si>
  <si>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</si>
  <si>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</si>
  <si>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</si>
  <si>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</si>
  <si>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</si>
  <si>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</si>
  <si>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</si>
  <si>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</si>
  <si>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</si>
  <si>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</si>
  <si>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</si>
  <si>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</si>
  <si>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</si>
  <si>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</si>
  <si>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</si>
  <si>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</si>
  <si>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</si>
  <si>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</si>
  <si>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</si>
  <si>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</si>
  <si>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</si>
  <si>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</si>
  <si>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</si>
  <si>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</si>
  <si>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</si>
  <si>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</si>
  <si>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</si>
  <si>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</si>
  <si>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</si>
  <si>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</si>
  <si>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</si>
  <si>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</si>
  <si>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</si>
  <si>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</si>
  <si>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</si>
  <si>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</si>
  <si>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</si>
  <si>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</si>
  <si>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</si>
  <si>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</si>
  <si>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</si>
  <si>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</si>
  <si>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</si>
  <si>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</si>
  <si>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</si>
  <si>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</si>
  <si>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</si>
  <si>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</si>
  <si>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</si>
  <si>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</si>
  <si>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</si>
  <si>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</si>
  <si>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</si>
  <si>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</si>
  <si>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</si>
  <si>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</si>
  <si>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</si>
  <si>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</si>
  <si>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</si>
  <si>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</si>
  <si>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</si>
  <si>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</si>
  <si>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</si>
  <si>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</si>
  <si>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</si>
  <si>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</si>
  <si>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</si>
  <si>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</si>
  <si>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</si>
  <si>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</si>
  <si>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</si>
  <si>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</si>
  <si>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</si>
  <si>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</si>
  <si>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</si>
  <si>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</si>
  <si>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</si>
  <si>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</si>
  <si>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</si>
  <si>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</si>
  <si>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</si>
  <si>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</si>
  <si>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</si>
  <si>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</si>
  <si>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</si>
  <si>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</si>
  <si>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</si>
  <si>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</si>
  <si>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</si>
  <si>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</si>
  <si>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</si>
  <si>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</si>
  <si>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</si>
  <si>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</si>
  <si>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</si>
  <si>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</si>
  <si>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</si>
  <si>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</si>
  <si>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</si>
  <si>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</si>
  <si>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</si>
  <si>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</si>
  <si>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</si>
  <si>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</si>
  <si>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</si>
  <si>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</si>
  <si>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</si>
  <si>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</si>
  <si>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</si>
  <si>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</si>
  <si>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</si>
  <si>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</si>
  <si>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</si>
  <si>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</si>
  <si>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</si>
  <si>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</si>
  <si>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</si>
  <si>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</si>
  <si>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</si>
  <si>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</si>
  <si>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</si>
  <si>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</si>
  <si>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</si>
  <si>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</si>
  <si>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</si>
  <si>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</si>
  <si>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</si>
  <si>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</si>
  <si>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</si>
  <si>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</si>
  <si>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</si>
  <si>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</si>
  <si>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</si>
  <si>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</si>
  <si>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</si>
  <si>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</si>
  <si>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</si>
  <si>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</si>
  <si>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</si>
  <si>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</si>
  <si>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</si>
  <si>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</si>
  <si>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</si>
  <si>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</si>
  <si>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</si>
  <si>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</si>
  <si>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</si>
  <si>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</si>
  <si>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</si>
  <si>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</si>
  <si>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</si>
  <si>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</si>
  <si>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</si>
  <si>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</si>
  <si>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</si>
  <si>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</si>
  <si>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</si>
  <si>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</si>
  <si>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</si>
  <si>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</si>
  <si>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</si>
  <si>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</si>
  <si>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</si>
  <si>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</si>
  <si>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</si>
  <si>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</si>
  <si>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</si>
  <si>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</si>
  <si>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</si>
  <si>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</si>
  <si>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</si>
  <si>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</si>
  <si>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</si>
  <si>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</si>
  <si>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</si>
  <si>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</si>
  <si>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</si>
  <si>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</si>
  <si>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</si>
  <si>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</si>
  <si>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</si>
  <si>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</si>
  <si>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</si>
  <si>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</si>
  <si>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</si>
  <si>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</si>
  <si>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</si>
  <si>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</si>
  <si>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</si>
  <si>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</si>
  <si>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</si>
  <si>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</si>
  <si>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</si>
  <si>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</si>
  <si>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</si>
  <si>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</si>
  <si>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</si>
  <si>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</si>
  <si>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</si>
  <si>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</si>
  <si>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</si>
  <si>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</si>
  <si>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</si>
  <si>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</si>
  <si>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</si>
  <si>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</si>
  <si>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</si>
  <si>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</si>
  <si>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</si>
  <si>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</si>
  <si>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</si>
  <si>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</si>
  <si>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</si>
  <si>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</si>
  <si>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</si>
  <si>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</si>
  <si>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</si>
  <si>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</si>
  <si>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</si>
  <si>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</si>
  <si>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</si>
  <si>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</si>
  <si>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</si>
  <si>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</si>
  <si>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</si>
  <si>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</si>
  <si>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</si>
  <si>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</si>
  <si>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</si>
  <si>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</si>
  <si>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</si>
  <si>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</si>
  <si>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</si>
  <si>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</si>
  <si>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</si>
  <si>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</si>
  <si>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</si>
  <si>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</si>
  <si>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</si>
  <si>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</si>
  <si>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</si>
  <si>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</si>
  <si>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</si>
  <si>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</si>
  <si>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</si>
  <si>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</si>
  <si>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</si>
  <si>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</si>
  <si>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</si>
  <si>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</si>
  <si>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</si>
  <si>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</si>
  <si>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</si>
  <si>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</si>
  <si>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</si>
  <si>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</si>
  <si>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</si>
  <si>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</si>
  <si>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</si>
  <si>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</si>
  <si>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</si>
  <si>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</si>
  <si>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</si>
  <si>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</si>
  <si>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</si>
  <si>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</si>
  <si>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</si>
  <si>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</si>
  <si>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</si>
  <si>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</si>
  <si>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</si>
  <si>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</si>
  <si>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</si>
  <si>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</si>
  <si>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</si>
  <si>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</si>
  <si>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</si>
  <si>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</si>
  <si>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</si>
  <si>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</si>
  <si>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</si>
  <si>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</si>
  <si>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</si>
  <si>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</si>
  <si>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</si>
  <si>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</si>
  <si>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</si>
  <si>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</si>
  <si>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</si>
  <si>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</si>
  <si>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</si>
  <si>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</si>
  <si>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</si>
  <si>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</si>
  <si>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</si>
  <si>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</si>
  <si>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</si>
  <si>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</si>
  <si>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</si>
  <si>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</si>
  <si>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</si>
  <si>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</si>
  <si>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</si>
  <si>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</si>
  <si>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</si>
  <si>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</si>
  <si>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</si>
  <si>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</si>
  <si>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</si>
  <si>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</si>
  <si>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</si>
  <si>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</si>
  <si>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</si>
  <si>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</si>
  <si>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</si>
  <si>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</si>
  <si>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</si>
  <si>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</si>
  <si>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</si>
  <si>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</si>
  <si>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</si>
  <si>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</si>
  <si>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</si>
  <si>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</si>
  <si>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</si>
  <si>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</si>
  <si>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</si>
  <si>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</si>
  <si>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</si>
  <si>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</si>
  <si>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</si>
  <si>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</si>
  <si>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</si>
  <si>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</si>
  <si>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</si>
  <si>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</si>
  <si>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</si>
  <si>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</si>
  <si>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</si>
  <si>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</si>
  <si>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</si>
  <si>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</si>
  <si>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</si>
  <si>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</si>
  <si>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</si>
  <si>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</si>
  <si>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</si>
  <si>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</si>
  <si>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</si>
  <si>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</si>
  <si>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</si>
  <si>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</si>
  <si>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</si>
  <si>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</si>
  <si>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</si>
  <si>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</si>
  <si>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</si>
  <si>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</si>
  <si>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</si>
  <si>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</si>
  <si>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</si>
  <si>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</si>
  <si>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</si>
  <si>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</si>
  <si>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</si>
  <si>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</si>
  <si>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</si>
  <si>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</si>
  <si>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</si>
  <si>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</si>
  <si>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</si>
  <si>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</si>
  <si>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</si>
  <si>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</si>
  <si>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</si>
  <si>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</si>
  <si>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</si>
  <si>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</si>
  <si>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</si>
  <si>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</si>
  <si>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</si>
  <si>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</si>
  <si>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</si>
  <si>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</si>
  <si>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</si>
  <si>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</si>
  <si>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</si>
  <si>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</si>
  <si>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</si>
  <si>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</si>
  <si>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</si>
  <si>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</si>
  <si>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</si>
  <si>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</si>
  <si>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</si>
  <si>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</si>
  <si>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</si>
  <si>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</si>
  <si>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</si>
  <si>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</si>
  <si>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</si>
  <si>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</si>
  <si>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</si>
  <si>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</si>
  <si>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</si>
  <si>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</si>
  <si>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</si>
  <si>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</si>
  <si>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</si>
  <si>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</si>
  <si>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</si>
  <si>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</si>
  <si>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</si>
  <si>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</si>
  <si>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</si>
  <si>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</si>
  <si>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</si>
  <si>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</si>
  <si>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</si>
  <si>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</si>
  <si>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</si>
  <si>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</si>
  <si>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</si>
  <si>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</si>
  <si>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</si>
  <si>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</si>
  <si>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</si>
  <si>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</si>
  <si>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</si>
  <si>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</si>
  <si>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</si>
  <si>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</si>
  <si>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</si>
  <si>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</si>
  <si>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</si>
  <si>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</si>
  <si>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</si>
  <si>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</si>
  <si>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</si>
  <si>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</si>
  <si>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</si>
  <si>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</si>
  <si>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</si>
  <si>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</si>
  <si>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</si>
  <si>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</si>
  <si>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</si>
  <si>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</si>
  <si>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</si>
  <si>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</si>
  <si>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</si>
  <si>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</si>
  <si>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</si>
  <si>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</si>
  <si>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</si>
  <si>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</si>
  <si>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</si>
  <si>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</si>
  <si>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</si>
  <si>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</si>
  <si>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</si>
  <si>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</si>
  <si>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</si>
  <si>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</si>
  <si>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</si>
  <si>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</si>
  <si>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</si>
  <si>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</si>
  <si>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</si>
  <si>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</si>
  <si>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</si>
  <si>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</si>
  <si>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</si>
  <si>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</si>
  <si>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</si>
  <si>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</si>
  <si>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</si>
  <si>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</si>
  <si>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</si>
  <si>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</si>
  <si>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</si>
  <si>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</si>
  <si>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</si>
  <si>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</si>
  <si>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</si>
  <si>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</si>
  <si>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</si>
  <si>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</si>
  <si>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</si>
  <si>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</si>
  <si>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</si>
  <si>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</si>
  <si>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</si>
  <si>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</si>
  <si>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</si>
  <si>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</si>
  <si>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</si>
  <si>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</si>
  <si>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</si>
  <si>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</si>
  <si>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</si>
  <si>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</si>
  <si>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</si>
  <si>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</si>
  <si>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</si>
  <si>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</si>
  <si>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</si>
  <si>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</si>
  <si>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</si>
  <si>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</si>
  <si>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</si>
  <si>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</si>
  <si>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</si>
  <si>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</si>
  <si>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</si>
  <si>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</si>
  <si>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</si>
  <si>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</si>
  <si>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</si>
  <si>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</si>
  <si>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</si>
  <si>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</si>
  <si>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</si>
  <si>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</si>
  <si>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</si>
  <si>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</si>
  <si>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</si>
  <si>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</si>
  <si>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</si>
  <si>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</si>
  <si>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</si>
  <si>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</si>
  <si>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</si>
  <si>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</si>
  <si>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</si>
  <si>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</si>
  <si>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</si>
  <si>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</si>
  <si>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</si>
  <si>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</si>
  <si>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</si>
  <si>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</si>
  <si>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</si>
  <si>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</si>
  <si>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</si>
  <si>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</si>
  <si>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</si>
  <si>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</si>
  <si>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</si>
  <si>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</si>
  <si>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</si>
  <si>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</si>
  <si>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</si>
  <si>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</si>
  <si>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</si>
  <si>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</si>
  <si>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</si>
  <si>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</si>
  <si>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</si>
  <si>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</si>
  <si>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</si>
  <si>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</si>
  <si>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</si>
  <si>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</si>
  <si>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</si>
  <si>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</si>
  <si>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</si>
  <si>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</si>
  <si>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</si>
  <si>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</si>
  <si>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</si>
  <si>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</si>
  <si>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</si>
  <si>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</si>
  <si>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</si>
  <si>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</si>
  <si>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</si>
  <si>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</si>
  <si>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</si>
  <si>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</si>
  <si>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</si>
  <si>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</si>
  <si>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</si>
  <si>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</si>
  <si>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</si>
  <si>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</si>
  <si>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</si>
  <si>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</si>
  <si>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</si>
  <si>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</si>
  <si>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</si>
  <si>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</si>
  <si>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</si>
  <si>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</si>
  <si>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</si>
  <si>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</si>
  <si>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</si>
  <si>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</si>
  <si>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</si>
  <si>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</si>
  <si>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</si>
  <si>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</si>
  <si>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</si>
  <si>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</si>
  <si>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</si>
  <si>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</si>
  <si>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</si>
  <si>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</si>
  <si>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</si>
  <si>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</si>
  <si>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</si>
  <si>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</si>
  <si>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</si>
  <si>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</si>
  <si>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</si>
  <si>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</si>
  <si>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</si>
  <si>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</si>
  <si>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</si>
  <si>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</si>
  <si>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</si>
  <si>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</si>
  <si>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</si>
  <si>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</si>
  <si>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</si>
  <si>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</si>
  <si>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</si>
  <si>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</si>
  <si>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</si>
  <si>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</si>
  <si>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</si>
  <si>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</si>
  <si>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</si>
  <si>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</si>
  <si>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</si>
  <si>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</si>
  <si>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</si>
  <si>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</si>
  <si>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</si>
  <si>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</si>
  <si>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</si>
  <si>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</si>
  <si>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</si>
  <si>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</si>
  <si>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</si>
  <si>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</si>
  <si>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</si>
  <si>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</si>
  <si>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</si>
  <si>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</si>
  <si>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</si>
  <si>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</si>
  <si>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</si>
  <si>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</si>
  <si>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</si>
  <si>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</si>
  <si>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</si>
  <si>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</si>
  <si>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</si>
  <si>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</si>
  <si>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</si>
  <si>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</si>
  <si>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</si>
  <si>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</si>
  <si>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</si>
  <si>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</si>
  <si>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</si>
  <si>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</si>
  <si>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</si>
  <si>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</si>
  <si>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</si>
  <si>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</si>
  <si>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</si>
  <si>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</si>
  <si>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</si>
  <si>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</si>
  <si>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</si>
  <si>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</si>
  <si>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</si>
  <si>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</si>
  <si>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</si>
  <si>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</si>
  <si>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</si>
  <si>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</si>
  <si>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</si>
  <si>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</si>
  <si>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</si>
  <si>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</si>
  <si>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</si>
  <si>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</si>
  <si>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</si>
  <si>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</si>
  <si>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</si>
  <si>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</si>
  <si>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</si>
  <si>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</si>
  <si>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</si>
  <si>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</si>
  <si>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</si>
  <si>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</si>
  <si>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</si>
  <si>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</si>
  <si>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</si>
  <si>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</si>
  <si>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</si>
  <si>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</si>
  <si>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</si>
  <si>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</si>
  <si>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</si>
  <si>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</si>
  <si>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</si>
  <si>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</si>
  <si>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</si>
  <si>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</si>
  <si>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</si>
  <si>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</si>
  <si>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</si>
  <si>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</si>
  <si>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</si>
  <si>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</si>
  <si>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</si>
  <si>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</si>
  <si>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</si>
  <si>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</si>
  <si>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</si>
  <si>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</si>
  <si>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</si>
  <si>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</si>
  <si>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</si>
  <si>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</si>
  <si>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</si>
  <si>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</si>
  <si>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</si>
  <si>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</si>
  <si>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</si>
  <si>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</si>
  <si>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</si>
  <si>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</si>
  <si>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</si>
  <si>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</si>
  <si>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</si>
  <si>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</si>
  <si>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</si>
  <si>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</si>
  <si>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</si>
  <si>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</si>
  <si>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</si>
  <si>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</si>
  <si>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</si>
  <si>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</si>
  <si>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</si>
  <si>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</si>
  <si>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</si>
  <si>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</si>
  <si>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</si>
  <si>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</si>
  <si>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</si>
  <si>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</si>
  <si>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</si>
  <si>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</si>
  <si>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</si>
  <si>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</si>
  <si>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</si>
  <si>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</si>
  <si>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</si>
  <si>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</si>
  <si>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</si>
  <si>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</si>
  <si>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</si>
  <si>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</si>
  <si>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</si>
  <si>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</si>
  <si>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</si>
  <si>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</si>
  <si>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</si>
  <si>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</si>
  <si>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</si>
  <si>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</si>
  <si>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</si>
  <si>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</si>
  <si>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</si>
  <si>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</si>
  <si>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</si>
  <si>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</si>
  <si>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</si>
  <si>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</si>
  <si>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</si>
  <si>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</si>
  <si>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</si>
  <si>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</si>
  <si>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</si>
  <si>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</si>
  <si>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</si>
  <si>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</si>
  <si>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</si>
  <si>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</si>
  <si>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</si>
  <si>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</si>
  <si>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</si>
  <si>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</si>
  <si>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</si>
  <si>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</si>
  <si>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</si>
  <si>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</si>
  <si>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</si>
  <si>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</si>
  <si>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</si>
  <si>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</si>
  <si>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</si>
  <si>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</si>
  <si>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</si>
  <si>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</si>
  <si>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</si>
  <si>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</si>
  <si>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</si>
  <si>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</si>
  <si>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</si>
  <si>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</si>
  <si>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</si>
  <si>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</si>
  <si>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</si>
  <si>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</si>
  <si>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</si>
  <si>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</si>
  <si>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</si>
  <si>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</si>
  <si>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</si>
  <si>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</si>
  <si>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</si>
  <si>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</si>
  <si>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</si>
  <si>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</si>
  <si>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</si>
  <si>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</si>
  <si>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</si>
  <si>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</si>
  <si>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</si>
  <si>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</si>
  <si>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</si>
  <si>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</si>
  <si>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</si>
  <si>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</si>
  <si>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</si>
  <si>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</si>
  <si>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</si>
  <si>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</si>
  <si>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</si>
  <si>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</si>
  <si>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</si>
  <si>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</si>
  <si>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</si>
  <si>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</si>
  <si>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</si>
  <si>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</si>
  <si>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</si>
  <si>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</si>
  <si>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</si>
  <si>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</si>
  <si>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</si>
  <si>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</si>
  <si>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</si>
  <si>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</si>
  <si>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</si>
  <si>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</si>
  <si>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</si>
  <si>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</si>
  <si>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</si>
  <si>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</si>
  <si>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</si>
  <si>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</si>
  <si>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</si>
  <si>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</si>
  <si>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</si>
  <si>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</si>
  <si>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</si>
  <si>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</si>
  <si>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</si>
  <si>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</si>
  <si>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</si>
  <si>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</si>
  <si>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</si>
  <si>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</si>
  <si>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</si>
  <si>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</si>
  <si>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</si>
  <si>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</si>
  <si>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</si>
  <si>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</si>
  <si>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</si>
  <si>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</si>
  <si>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</si>
  <si>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</si>
  <si>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</si>
  <si>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</si>
  <si>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</si>
  <si>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</si>
  <si>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</si>
  <si>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</si>
  <si>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</si>
  <si>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</si>
  <si>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</si>
  <si>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</si>
  <si>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</si>
  <si>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</si>
  <si>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</si>
  <si>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</si>
  <si>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</si>
  <si>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</si>
  <si>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</si>
  <si>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</si>
  <si>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</si>
  <si>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</si>
  <si>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</si>
  <si>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</si>
  <si>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</si>
  <si>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</si>
  <si>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</si>
  <si>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</si>
  <si>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</si>
  <si>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</si>
  <si>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</si>
  <si>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</si>
  <si>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</si>
  <si>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</si>
  <si>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</si>
  <si>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</si>
  <si>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</si>
  <si>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</si>
  <si>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</si>
  <si>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</si>
  <si>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</si>
  <si>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</si>
  <si>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</si>
  <si>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</si>
  <si>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</si>
  <si>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</si>
  <si>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</si>
  <si>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</si>
  <si>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</si>
  <si>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</si>
  <si>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</si>
  <si>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</si>
  <si>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</si>
  <si>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</si>
  <si>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</si>
  <si>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</si>
  <si>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</si>
  <si>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</si>
  <si>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</si>
  <si>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</si>
  <si>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</si>
  <si>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</si>
  <si>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</si>
  <si>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</si>
  <si>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</si>
  <si>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</si>
  <si>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</si>
  <si>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</si>
  <si>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</si>
  <si>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</si>
  <si>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</si>
  <si>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</si>
  <si>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</si>
  <si>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</si>
  <si>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</si>
  <si>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</si>
  <si>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</si>
  <si>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</si>
  <si>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</si>
  <si>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</si>
  <si>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</si>
  <si>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</si>
  <si>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</si>
  <si>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</si>
  <si>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</si>
  <si>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</si>
  <si>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</si>
  <si>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</si>
  <si>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</si>
  <si>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</si>
  <si>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</si>
  <si>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</si>
  <si>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</si>
  <si>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</si>
  <si>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</si>
  <si>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</si>
  <si>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</si>
  <si>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</si>
  <si>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</si>
  <si>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</si>
  <si>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</si>
  <si>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</si>
  <si>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</si>
  <si>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</si>
  <si>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</si>
  <si>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</si>
  <si>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</si>
  <si>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</si>
  <si>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</si>
  <si>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</si>
  <si>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</si>
  <si>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</si>
  <si>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</si>
  <si>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</si>
  <si>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</si>
  <si>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</si>
  <si>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</si>
  <si>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</si>
  <si>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</si>
  <si>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</si>
  <si>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</si>
  <si>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</si>
  <si>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</si>
  <si>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</si>
  <si>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</si>
  <si>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</si>
  <si>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</si>
  <si>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</si>
  <si>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</si>
  <si>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</si>
  <si>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</si>
  <si>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</si>
  <si>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</si>
  <si>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</si>
  <si>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</si>
  <si>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</si>
  <si>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</si>
  <si>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</si>
  <si>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</si>
  <si>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</si>
  <si>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</si>
  <si>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</si>
  <si>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</si>
  <si>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</si>
  <si>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</si>
  <si>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</si>
  <si>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</si>
  <si>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</si>
  <si>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</si>
  <si>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</si>
  <si>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</si>
  <si>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</si>
  <si>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</si>
  <si>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</si>
  <si>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</si>
  <si>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</si>
  <si>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</si>
  <si>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</si>
  <si>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</si>
  <si>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</si>
  <si>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</si>
  <si>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</si>
  <si>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</si>
  <si>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</si>
  <si>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</si>
  <si>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</si>
  <si>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</si>
  <si>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</si>
  <si>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</si>
  <si>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</si>
  <si>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</si>
  <si>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</si>
  <si>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</si>
  <si>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</si>
  <si>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</si>
  <si>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</si>
  <si>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</si>
  <si>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</si>
  <si>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</si>
  <si>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</si>
  <si>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</si>
  <si>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</si>
  <si>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</si>
  <si>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</si>
  <si>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</si>
  <si>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</si>
  <si>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</si>
  <si>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</si>
  <si>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</si>
  <si>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</si>
  <si>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</si>
  <si>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</si>
  <si>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</si>
  <si>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</si>
  <si>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</si>
  <si>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</si>
  <si>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</si>
  <si>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</si>
  <si>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</si>
  <si>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</si>
  <si>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</si>
  <si>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</si>
  <si>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</si>
  <si>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</si>
  <si>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</si>
  <si>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</si>
  <si>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</si>
  <si>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</si>
  <si>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</si>
  <si>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</si>
  <si>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</si>
  <si>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</si>
  <si>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</si>
  <si>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</si>
  <si>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</si>
  <si>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</si>
  <si>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</si>
  <si>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</si>
  <si>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</si>
  <si>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</si>
  <si>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</si>
  <si>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</si>
  <si>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</si>
  <si>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</si>
  <si>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</si>
  <si>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</si>
  <si>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</si>
  <si>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</si>
  <si>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</si>
  <si>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</si>
  <si>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</si>
  <si>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</si>
  <si>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</si>
  <si>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</si>
  <si>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</si>
  <si>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</si>
  <si>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</si>
  <si>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</si>
  <si>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</si>
  <si>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</si>
  <si>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</si>
  <si>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</si>
  <si>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</si>
  <si>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</si>
  <si>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</si>
  <si>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</si>
  <si>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</si>
  <si>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</si>
  <si>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</si>
  <si>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</si>
  <si>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</si>
  <si>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</si>
  <si>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</si>
  <si>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</si>
  <si>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</si>
  <si>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</si>
  <si>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</si>
  <si>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</si>
  <si>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</si>
  <si>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</si>
  <si>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</si>
  <si>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</si>
  <si>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</si>
  <si>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</si>
  <si>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</si>
  <si>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</si>
  <si>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</si>
  <si>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</si>
  <si>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</si>
  <si>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</si>
  <si>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</si>
  <si>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</si>
  <si>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</si>
  <si>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</si>
  <si>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</si>
  <si>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</si>
  <si>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</si>
  <si>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</si>
  <si>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</si>
  <si>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</si>
  <si>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</si>
  <si>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</si>
  <si>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</si>
  <si>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</si>
  <si>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</si>
  <si>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</si>
  <si>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</si>
  <si>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</si>
  <si>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</si>
  <si>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</si>
  <si>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</si>
  <si>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</si>
  <si>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</si>
  <si>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</si>
  <si>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</si>
  <si>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</si>
  <si>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</si>
  <si>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</si>
  <si>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</si>
  <si>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</si>
  <si>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</si>
  <si>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</si>
  <si>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</si>
  <si>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</si>
  <si>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</si>
  <si>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</si>
  <si>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</si>
  <si>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</si>
  <si>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</si>
  <si>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</si>
  <si>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</si>
  <si>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</si>
  <si>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</si>
  <si>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</si>
  <si>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</si>
  <si>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</si>
  <si>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</si>
  <si>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</si>
  <si>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</si>
  <si>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</si>
  <si>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</si>
  <si>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</si>
  <si>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</si>
  <si>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</si>
  <si>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</si>
  <si>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</si>
  <si>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</si>
  <si>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</si>
  <si>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</si>
  <si>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</si>
  <si>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</si>
  <si>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</si>
  <si>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</si>
  <si>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</si>
  <si>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</si>
  <si>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</si>
  <si>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</si>
  <si>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</si>
  <si>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</si>
  <si>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</si>
  <si>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</si>
  <si>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</si>
  <si>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</si>
  <si>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</si>
  <si>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</si>
  <si>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</si>
  <si>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</si>
  <si>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</si>
  <si>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</si>
  <si>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</si>
  <si>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</si>
  <si>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</si>
  <si>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</si>
  <si>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</si>
  <si>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</si>
  <si>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</si>
  <si>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</si>
  <si>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</si>
  <si>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</si>
  <si>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</si>
  <si>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</si>
  <si>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</si>
  <si>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</si>
  <si>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</si>
  <si>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</si>
  <si>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</si>
  <si>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</si>
  <si>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</si>
  <si>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</si>
  <si>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</si>
  <si>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</si>
  <si>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</si>
  <si>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</si>
  <si>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</si>
  <si>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</si>
  <si>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</si>
  <si>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</si>
  <si>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</si>
  <si>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</si>
  <si>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</si>
  <si>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</si>
  <si>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</si>
  <si>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</si>
  <si>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</si>
  <si>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</si>
  <si>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</si>
  <si>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</si>
  <si>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</si>
  <si>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</si>
  <si>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</si>
  <si>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</si>
  <si>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</si>
  <si>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</si>
  <si>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</si>
  <si>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</si>
  <si>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</si>
  <si>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</si>
  <si>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</si>
  <si>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</si>
  <si>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</si>
  <si>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</si>
  <si>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</si>
  <si>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</si>
  <si>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</si>
  <si>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</si>
  <si>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</si>
  <si>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</si>
  <si>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</si>
  <si>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</si>
  <si>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</si>
  <si>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</si>
  <si>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</si>
  <si>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</si>
  <si>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</si>
  <si>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</si>
  <si>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</si>
  <si>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</si>
  <si>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</si>
  <si>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</si>
  <si>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</si>
  <si>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</si>
  <si>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</si>
  <si>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</si>
  <si>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</si>
  <si>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</si>
  <si>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</si>
  <si>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</si>
  <si>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</si>
  <si>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</si>
  <si>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</si>
  <si>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</si>
  <si>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</si>
  <si>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</si>
  <si>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</si>
  <si>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</si>
  <si>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</si>
  <si>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</si>
  <si>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</si>
  <si>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</si>
  <si>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</si>
  <si>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</si>
  <si>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</si>
  <si>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</si>
  <si>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</si>
  <si>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</si>
  <si>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</si>
  <si>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</si>
  <si>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</si>
  <si>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</si>
  <si>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</si>
  <si>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</si>
  <si>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</si>
  <si>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</si>
  <si>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</si>
  <si>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</si>
  <si>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</si>
  <si>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</si>
  <si>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</si>
  <si>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</si>
  <si>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</si>
  <si>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</si>
  <si>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</si>
  <si>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</si>
  <si>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</si>
  <si>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</si>
  <si>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</si>
  <si>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</si>
  <si>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</si>
  <si>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</si>
  <si>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</si>
  <si>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</si>
  <si>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</si>
  <si>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</si>
  <si>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</si>
  <si>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</si>
  <si>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</si>
  <si>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</si>
  <si>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</si>
  <si>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</si>
  <si>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</si>
  <si>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</si>
  <si>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</si>
  <si>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</si>
  <si>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</si>
  <si>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</si>
  <si>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</si>
  <si>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</si>
  <si>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</si>
  <si>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</si>
  <si>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</si>
  <si>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</si>
  <si>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</si>
  <si>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</si>
  <si>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</si>
  <si>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</si>
  <si>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</si>
  <si>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</si>
  <si>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</si>
  <si>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</si>
  <si>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</si>
  <si>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</si>
  <si>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</si>
  <si>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</si>
  <si>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</si>
  <si>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</si>
  <si>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</si>
  <si>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</si>
  <si>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</si>
  <si>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</si>
  <si>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</si>
  <si>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</si>
  <si>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</si>
  <si>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</si>
  <si>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</si>
  <si>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</si>
  <si>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</si>
  <si>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</si>
  <si>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</si>
  <si>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</si>
  <si>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</si>
  <si>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</si>
  <si>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</si>
  <si>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</si>
  <si>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</si>
  <si>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</si>
  <si>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</si>
  <si>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</si>
  <si>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</si>
  <si>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</si>
  <si>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</si>
  <si>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</si>
  <si>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</si>
  <si>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</si>
  <si>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</si>
  <si>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</si>
  <si>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</si>
  <si>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</si>
  <si>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</si>
  <si>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</si>
  <si>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</si>
  <si>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</si>
  <si>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</si>
  <si>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</si>
  <si>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</si>
  <si>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</si>
  <si>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</si>
  <si>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</si>
  <si>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</si>
  <si>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</si>
  <si>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</si>
  <si>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</si>
  <si>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</si>
  <si>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</si>
  <si>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</si>
  <si>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</si>
  <si>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</si>
  <si>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</si>
  <si>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</si>
  <si>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</si>
  <si>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</si>
  <si>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</si>
  <si>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</si>
  <si>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</si>
  <si>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</si>
  <si>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</si>
  <si>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</si>
  <si>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</si>
  <si>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</si>
  <si>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</si>
  <si>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</si>
  <si>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</si>
  <si>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</si>
  <si>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</si>
  <si>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</si>
  <si>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</si>
  <si>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</si>
  <si>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</si>
  <si>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</si>
  <si>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</si>
  <si>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</si>
  <si>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</si>
  <si>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</si>
  <si>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</si>
  <si>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</si>
  <si>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</si>
  <si>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</si>
  <si>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</si>
  <si>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</si>
  <si>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</si>
  <si>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</si>
  <si>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</si>
  <si>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</si>
  <si>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</si>
  <si>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</si>
  <si>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</si>
  <si>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</si>
  <si>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</si>
  <si>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</si>
  <si>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</si>
  <si>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</si>
  <si>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</si>
  <si>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</si>
  <si>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</si>
  <si>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</si>
  <si>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</si>
  <si>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</si>
  <si>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</si>
  <si>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</si>
  <si>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</si>
  <si>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</si>
  <si>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</si>
  <si>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</si>
  <si>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</si>
  <si>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</si>
  <si>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</si>
  <si>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</si>
  <si>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</si>
  <si>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</si>
  <si>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</si>
  <si>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</si>
  <si>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</si>
  <si>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</si>
  <si>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</si>
  <si>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</si>
  <si>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</si>
  <si>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</si>
  <si>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</si>
  <si>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</si>
  <si>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</si>
  <si>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</si>
  <si>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</si>
  <si>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</si>
  <si>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</si>
  <si>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</si>
  <si>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</si>
  <si>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</si>
  <si>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</si>
  <si>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</si>
  <si>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</si>
  <si>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</si>
  <si>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</si>
  <si>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</si>
  <si>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</si>
  <si>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</si>
  <si>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</si>
  <si>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</si>
  <si>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</si>
  <si>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</si>
  <si>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</si>
  <si>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</si>
  <si>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</si>
  <si>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</si>
  <si>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</si>
  <si>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</si>
  <si>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</si>
  <si>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</si>
  <si>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</si>
  <si>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</si>
  <si>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</si>
  <si>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</si>
  <si>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</si>
  <si>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</si>
  <si>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</si>
  <si>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</si>
  <si>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</si>
  <si>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</si>
  <si>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</si>
  <si>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</si>
  <si>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</si>
  <si>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</si>
  <si>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</si>
  <si>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</si>
  <si>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</si>
  <si>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</si>
  <si>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</si>
  <si>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</si>
  <si>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</si>
  <si>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</si>
  <si>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</si>
  <si>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</si>
  <si>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</si>
  <si>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</si>
  <si>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</si>
  <si>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</si>
  <si>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</si>
  <si>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</si>
  <si>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</si>
  <si>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</si>
  <si>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</si>
  <si>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</si>
  <si>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</si>
  <si>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</si>
  <si>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</si>
  <si>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</si>
  <si>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</si>
  <si>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</si>
  <si>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</si>
  <si>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</si>
  <si>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</si>
  <si>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</si>
  <si>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</si>
  <si>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</si>
  <si>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</si>
  <si>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</si>
  <si>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</si>
  <si>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</si>
  <si>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</si>
  <si>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</si>
  <si>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</si>
  <si>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</si>
  <si>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</si>
  <si>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</si>
  <si>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</si>
  <si>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</si>
  <si>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</si>
  <si>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</si>
  <si>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</si>
  <si>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</si>
  <si>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</si>
  <si>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</si>
  <si>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</si>
  <si>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</si>
  <si>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</si>
  <si>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</si>
  <si>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</si>
  <si>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</si>
  <si>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</si>
  <si>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</si>
  <si>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</si>
  <si>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</si>
  <si>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</si>
  <si>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</si>
  <si>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</si>
  <si>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</si>
  <si>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</si>
  <si>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</si>
  <si>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</si>
  <si>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</si>
  <si>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</si>
  <si>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</si>
  <si>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</si>
  <si>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</si>
  <si>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</si>
  <si>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</si>
  <si>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</si>
  <si>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</si>
  <si>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</si>
  <si>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</si>
  <si>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</si>
  <si>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</si>
  <si>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</si>
  <si>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</si>
  <si>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</si>
  <si>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</si>
  <si>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</si>
  <si>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</si>
  <si>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</si>
  <si>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</si>
  <si>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</si>
  <si>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</si>
  <si>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</si>
  <si>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</si>
  <si>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</si>
  <si>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</si>
  <si>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</si>
  <si>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</si>
  <si>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</si>
  <si>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</si>
  <si>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</si>
  <si>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</si>
  <si>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</si>
  <si>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</si>
  <si>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</si>
  <si>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</si>
  <si>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</si>
  <si>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</si>
  <si>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</si>
  <si>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</si>
  <si>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</si>
  <si>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</si>
  <si>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</si>
  <si>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</si>
  <si>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</si>
  <si>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</si>
  <si>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</si>
  <si>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</si>
  <si>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</si>
  <si>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</si>
  <si>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</si>
  <si>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</si>
  <si>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</si>
  <si>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</si>
  <si>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</si>
  <si>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</si>
  <si>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</si>
  <si>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</si>
  <si>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</si>
  <si>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</si>
  <si>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</si>
  <si>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</si>
  <si>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</si>
  <si>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</si>
  <si>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</si>
  <si>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</si>
  <si>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</si>
  <si>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</si>
  <si>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</si>
  <si>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</si>
  <si>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</si>
  <si>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</si>
  <si>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</si>
  <si>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</si>
  <si>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</si>
  <si>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</si>
  <si>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</si>
  <si>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</si>
  <si>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</si>
  <si>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</si>
  <si>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</si>
  <si>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</si>
  <si>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</si>
  <si>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</si>
  <si>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</si>
  <si>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</si>
  <si>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</si>
  <si>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</si>
  <si>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</si>
  <si>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</si>
  <si>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</si>
  <si>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</si>
  <si>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</si>
  <si>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</si>
  <si>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</si>
  <si>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</si>
  <si>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</si>
  <si>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</si>
  <si>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</si>
  <si>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</si>
  <si>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</si>
  <si>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</si>
  <si>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</si>
  <si>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</si>
  <si>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</si>
  <si>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</si>
  <si>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</si>
  <si>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</si>
  <si>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</si>
  <si>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</si>
  <si>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</si>
  <si>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</si>
  <si>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</si>
  <si>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</si>
  <si>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</si>
  <si>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</si>
  <si>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</si>
  <si>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</si>
  <si>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</si>
  <si>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</si>
  <si>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</si>
  <si>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</si>
  <si>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</si>
  <si>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</si>
  <si>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</si>
  <si>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</si>
  <si>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</si>
  <si>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</si>
  <si>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</si>
  <si>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</si>
  <si>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</si>
  <si>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</si>
  <si>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</si>
  <si>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</si>
  <si>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</si>
  <si>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</si>
  <si>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</si>
  <si>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</si>
  <si>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</si>
  <si>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</si>
  <si>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</si>
  <si>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</si>
  <si>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</si>
  <si>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</si>
  <si>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</si>
  <si>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</si>
  <si>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</si>
  <si>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</si>
  <si>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</si>
  <si>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</si>
  <si>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</si>
  <si>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</si>
  <si>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</si>
  <si>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</si>
  <si>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</si>
  <si>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</si>
  <si>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</si>
  <si>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</si>
  <si>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</si>
  <si>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</si>
  <si>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</si>
  <si>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</si>
  <si>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</si>
  <si>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</si>
  <si>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</si>
  <si>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</si>
  <si>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</si>
  <si>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</si>
  <si>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</si>
  <si>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</si>
  <si>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</si>
  <si>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</si>
  <si>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</si>
  <si>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</si>
  <si>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</si>
  <si>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</si>
  <si>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</si>
  <si>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</si>
  <si>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</si>
  <si>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</si>
  <si>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</si>
  <si>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</si>
  <si>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</si>
  <si>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</si>
  <si>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</si>
  <si>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</si>
  <si>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</si>
  <si>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</si>
  <si>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</si>
  <si>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</si>
  <si>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</si>
  <si>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</si>
  <si>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</si>
  <si>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</si>
  <si>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</si>
  <si>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</si>
  <si>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</si>
  <si>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</si>
  <si>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</si>
  <si>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</si>
  <si>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</si>
  <si>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</si>
  <si>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</si>
  <si>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</si>
  <si>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</si>
  <si>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</si>
  <si>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</si>
  <si>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</si>
  <si>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</si>
  <si>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</si>
  <si>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</si>
  <si>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</si>
  <si>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</si>
  <si>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</si>
  <si>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</si>
  <si>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</si>
  <si>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</si>
  <si>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</si>
  <si>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</si>
  <si>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</si>
  <si>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</si>
  <si>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</si>
  <si>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</si>
  <si>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</si>
  <si>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</si>
  <si>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</si>
  <si>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</si>
  <si>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</si>
  <si>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</si>
  <si>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</si>
  <si>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</si>
  <si>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</si>
  <si>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</si>
  <si>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</si>
  <si>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</si>
  <si>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</si>
  <si>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</si>
  <si>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</si>
  <si>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</si>
  <si>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</si>
  <si>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</si>
  <si>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</si>
  <si>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</si>
  <si>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</si>
  <si>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</si>
  <si>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</si>
  <si>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</si>
  <si>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</si>
  <si>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</si>
  <si>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</si>
  <si>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</si>
  <si>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</si>
  <si>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</si>
  <si>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</si>
  <si>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</si>
  <si>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</si>
  <si>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</si>
  <si>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</si>
  <si>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</si>
  <si>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</si>
  <si>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</si>
  <si>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</si>
  <si>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</si>
  <si>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</si>
  <si>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</si>
  <si>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</si>
  <si>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</si>
  <si>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</si>
  <si>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</si>
  <si>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</si>
  <si>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</si>
  <si>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</si>
  <si>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</si>
  <si>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</si>
  <si>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</si>
  <si>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</si>
  <si>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</si>
  <si>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</si>
  <si>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</si>
  <si>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</si>
  <si>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</si>
  <si>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</si>
  <si>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</si>
  <si>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</si>
  <si>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</si>
  <si>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</si>
  <si>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</si>
  <si>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</si>
  <si>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</si>
  <si>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</si>
  <si>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</si>
  <si>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</si>
  <si>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</si>
  <si>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</si>
  <si>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</si>
  <si>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</si>
  <si>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</si>
  <si>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</si>
  <si>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</si>
  <si>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</si>
  <si>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</si>
  <si>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</si>
  <si>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</si>
  <si>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</si>
  <si>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</si>
  <si>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</si>
  <si>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</si>
  <si>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</si>
  <si>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</si>
  <si>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</si>
  <si>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</si>
  <si>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</si>
  <si>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</si>
  <si>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</si>
  <si>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</si>
  <si>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</si>
  <si>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</si>
  <si>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</si>
  <si>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</si>
  <si>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</si>
  <si>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</si>
  <si>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</si>
  <si>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</si>
  <si>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</si>
  <si>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</si>
  <si>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</si>
  <si>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</si>
  <si>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</si>
  <si>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</si>
  <si>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</si>
  <si>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</si>
  <si>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</si>
  <si>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</si>
  <si>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</si>
  <si>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</si>
  <si>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</si>
  <si>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</si>
  <si>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</si>
  <si>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</si>
  <si>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</si>
  <si>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</si>
  <si>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</si>
  <si>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</si>
  <si>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</si>
  <si>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</si>
  <si>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</si>
  <si>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</si>
  <si>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</si>
  <si>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</si>
  <si>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</si>
  <si>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</si>
  <si>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</si>
  <si>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</si>
  <si>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</si>
  <si>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</si>
  <si>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</si>
  <si>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</si>
  <si>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</si>
  <si>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</si>
  <si>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</si>
  <si>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</si>
  <si>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</si>
  <si>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</si>
  <si>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</si>
  <si>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</si>
  <si>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</si>
  <si>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</si>
  <si>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</si>
  <si>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</si>
  <si>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</si>
  <si>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</si>
  <si>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</si>
  <si>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</si>
  <si>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</si>
  <si>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</si>
  <si>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</si>
  <si>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</si>
  <si>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</si>
  <si>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</si>
  <si>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</si>
  <si>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</si>
  <si>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</si>
  <si>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</si>
  <si>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</si>
  <si>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</si>
  <si>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</si>
  <si>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</si>
  <si>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</si>
  <si>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</si>
  <si>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</si>
  <si>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</si>
  <si>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</si>
  <si>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</si>
  <si>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</si>
  <si>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</si>
  <si>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</si>
  <si>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</si>
  <si>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</si>
  <si>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</si>
  <si>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</si>
  <si>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</si>
  <si>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</si>
  <si>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</si>
  <si>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</si>
  <si>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</si>
  <si>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</si>
  <si>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</si>
  <si>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</si>
  <si>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</si>
  <si>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</si>
  <si>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</si>
  <si>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</si>
  <si>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</si>
  <si>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</si>
  <si>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</si>
  <si>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</si>
  <si>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</si>
  <si>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</si>
  <si>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</si>
  <si>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</si>
  <si>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</si>
  <si>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</si>
  <si>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</si>
  <si>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</si>
  <si>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</si>
  <si>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</si>
  <si>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</si>
  <si>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</si>
  <si>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</si>
  <si>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</si>
  <si>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</si>
  <si>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</si>
  <si>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</si>
  <si>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</si>
  <si>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</si>
  <si>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</si>
  <si>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</si>
  <si>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</si>
  <si>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</si>
  <si>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</si>
  <si>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</si>
  <si>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</si>
  <si>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</si>
  <si>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</si>
  <si>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</si>
  <si>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</si>
  <si>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</si>
  <si>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</si>
  <si>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</si>
  <si>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</si>
  <si>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</si>
  <si>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</si>
  <si>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</si>
  <si>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</si>
  <si>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</si>
  <si>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</si>
  <si>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</si>
  <si>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</si>
  <si>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</si>
  <si>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</si>
  <si>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</si>
  <si>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</si>
  <si>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</si>
  <si>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</si>
  <si>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</si>
  <si>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</si>
  <si>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</si>
  <si>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</si>
  <si>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</si>
  <si>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</si>
  <si>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</si>
  <si>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</si>
  <si>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</si>
  <si>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</si>
  <si>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</si>
  <si>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</si>
  <si>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</si>
  <si>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</si>
  <si>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</si>
  <si>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</si>
  <si>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</si>
  <si>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</si>
  <si>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</si>
  <si>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</si>
  <si>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</si>
  <si>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</si>
  <si>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</si>
  <si>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</si>
  <si>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</si>
  <si>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</si>
  <si>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</si>
  <si>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</si>
  <si>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</si>
  <si>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</si>
  <si>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</si>
  <si>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</si>
  <si>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</si>
  <si>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</si>
  <si>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</si>
  <si>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</si>
  <si>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</si>
  <si>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</si>
  <si>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</si>
  <si>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</si>
  <si>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</si>
  <si>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</si>
  <si>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</si>
  <si>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</si>
  <si>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</si>
  <si>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</si>
  <si>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</si>
  <si>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</si>
  <si>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</si>
  <si>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</si>
  <si>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</si>
  <si>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</si>
  <si>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</si>
  <si>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</si>
  <si>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</si>
  <si>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</si>
  <si>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</si>
  <si>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</si>
  <si>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</si>
  <si>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</si>
  <si>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</si>
  <si>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</si>
  <si>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</si>
  <si>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</si>
  <si>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</si>
  <si>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</si>
  <si>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</si>
  <si>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</si>
  <si>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</si>
  <si>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</si>
  <si>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</si>
  <si>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</si>
  <si>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</si>
  <si>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</si>
  <si>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</si>
  <si>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</si>
  <si>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</si>
  <si>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</si>
  <si>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</si>
  <si>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</si>
  <si>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</si>
  <si>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</si>
  <si>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</si>
  <si>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</si>
  <si>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</si>
  <si>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</si>
  <si>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</si>
  <si>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</si>
  <si>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</si>
  <si>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</si>
  <si>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</si>
  <si>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</si>
  <si>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</si>
  <si>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</si>
  <si>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</si>
  <si>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</si>
  <si>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</si>
  <si>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</si>
  <si>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</si>
  <si>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</si>
  <si>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</si>
  <si>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</si>
  <si>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</si>
  <si>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</si>
  <si>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</si>
  <si>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</si>
  <si>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</si>
  <si>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</si>
  <si>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</si>
  <si>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</si>
  <si>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</si>
  <si>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</si>
  <si>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</si>
  <si>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</si>
  <si>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</si>
  <si>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</si>
  <si>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</si>
  <si>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</si>
  <si>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</si>
  <si>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</si>
  <si>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</si>
  <si>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</si>
  <si>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</si>
  <si>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</si>
  <si>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</si>
  <si>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</si>
  <si>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</si>
  <si>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</si>
  <si>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</si>
  <si>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</si>
  <si>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</si>
  <si>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</si>
  <si>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</si>
  <si>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</si>
  <si>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</si>
  <si>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</si>
  <si>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</si>
  <si>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</si>
  <si>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</si>
  <si>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</si>
  <si>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</si>
  <si>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</si>
  <si>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</si>
  <si>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</si>
  <si>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</si>
  <si>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</si>
  <si>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</si>
  <si>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</si>
  <si>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</si>
  <si>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</si>
  <si>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</si>
  <si>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</si>
  <si>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</si>
  <si>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</si>
  <si>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</si>
  <si>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</si>
  <si>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</si>
  <si>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</si>
  <si>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</si>
  <si>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</si>
  <si>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</si>
  <si>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</si>
  <si>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</si>
  <si>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</si>
  <si>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</si>
  <si>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</si>
  <si>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</si>
  <si>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</si>
  <si>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</si>
  <si>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</si>
  <si>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</si>
  <si>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</si>
  <si>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</si>
  <si>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</si>
  <si>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</si>
  <si>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</si>
  <si>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</si>
  <si>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</si>
  <si>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</si>
  <si>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</si>
  <si>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</si>
  <si>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</si>
  <si>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</si>
  <si>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</si>
  <si>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</si>
  <si>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</si>
  <si>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</si>
  <si>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</si>
  <si>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</si>
  <si>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</si>
  <si>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</si>
  <si>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</si>
  <si>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</si>
  <si>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</si>
  <si>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</si>
  <si>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</si>
  <si>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</si>
  <si>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</si>
  <si>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</si>
  <si>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</si>
  <si>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</si>
  <si>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</si>
  <si>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</si>
  <si>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</si>
  <si>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</si>
  <si>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</si>
  <si>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</si>
  <si>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</si>
  <si>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</si>
  <si>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</si>
  <si>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</si>
  <si>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</si>
  <si>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</si>
  <si>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</si>
  <si>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</si>
  <si>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</si>
  <si>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</si>
  <si>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</si>
  <si>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</si>
  <si>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</si>
  <si>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</si>
  <si>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</si>
  <si>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</si>
  <si>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</si>
  <si>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</si>
  <si>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</si>
  <si>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</si>
  <si>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</si>
  <si>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</si>
  <si>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</si>
  <si>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</si>
  <si>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</si>
  <si>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</si>
  <si>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</si>
  <si>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</si>
  <si>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</si>
  <si>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</si>
  <si>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</si>
  <si>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</si>
  <si>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</si>
  <si>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</si>
  <si>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</si>
  <si>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</si>
  <si>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</si>
  <si>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</si>
  <si>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</si>
  <si>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</si>
  <si>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</si>
  <si>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</si>
  <si>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</si>
  <si>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</si>
  <si>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</si>
  <si>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</si>
  <si>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</si>
  <si>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</si>
  <si>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</si>
  <si>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</si>
  <si>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</si>
  <si>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</si>
  <si>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</si>
  <si>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</si>
  <si>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</si>
  <si>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</si>
  <si>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</si>
  <si>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</si>
  <si>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</si>
  <si>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</si>
  <si>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</si>
  <si>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</si>
  <si>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</si>
  <si>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</si>
  <si>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</si>
  <si>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</si>
  <si>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</si>
  <si>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</si>
  <si>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</si>
  <si>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</si>
  <si>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</si>
  <si>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</si>
  <si>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</si>
  <si>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</si>
  <si>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</si>
  <si>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</si>
  <si>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</si>
  <si>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</si>
  <si>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</si>
  <si>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</si>
  <si>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</si>
  <si>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</si>
  <si>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</si>
  <si>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</si>
  <si>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</si>
  <si>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</si>
  <si>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</si>
  <si>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</si>
  <si>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</si>
  <si>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</si>
  <si>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</si>
  <si>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</si>
  <si>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</si>
  <si>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</si>
  <si>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</si>
  <si>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</si>
  <si>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</si>
  <si>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</si>
  <si>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</si>
  <si>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</si>
  <si>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</si>
  <si>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</si>
  <si>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</si>
  <si>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</si>
  <si>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</si>
  <si>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</si>
  <si>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</si>
  <si>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</si>
  <si>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</si>
  <si>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</si>
  <si>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</si>
  <si>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</si>
  <si>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</si>
  <si>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</si>
  <si>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</si>
  <si>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</si>
  <si>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</si>
  <si>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</si>
  <si>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</si>
  <si>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</si>
  <si>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</si>
  <si>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</si>
  <si>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</si>
  <si>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</si>
  <si>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</si>
  <si>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</si>
  <si>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</si>
  <si>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</si>
  <si>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</si>
  <si>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</si>
  <si>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</si>
  <si>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</si>
  <si>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</si>
  <si>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</si>
  <si>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</si>
  <si>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</si>
  <si>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</si>
  <si>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</si>
  <si>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</si>
  <si>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</si>
  <si>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</si>
  <si>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</si>
  <si>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</si>
  <si>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</si>
  <si>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</si>
  <si>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</si>
  <si>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</si>
  <si>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</si>
  <si>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</si>
  <si>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</si>
  <si>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</si>
  <si>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</si>
  <si>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</si>
  <si>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</si>
  <si>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</si>
  <si>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</si>
  <si>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</si>
  <si>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</si>
  <si>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</si>
  <si>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</si>
  <si>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</si>
  <si>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</si>
  <si>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</si>
  <si>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</si>
  <si>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</si>
  <si>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</si>
  <si>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</si>
  <si>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</si>
  <si>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</si>
  <si>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</si>
  <si>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</si>
  <si>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</si>
  <si>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</si>
  <si>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</si>
  <si>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</si>
  <si>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</si>
  <si>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</si>
  <si>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</si>
  <si>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</si>
  <si>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</si>
  <si>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</si>
  <si>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</si>
  <si>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</si>
  <si>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</si>
  <si>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</si>
  <si>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</si>
  <si>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</si>
  <si>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</si>
  <si>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</si>
  <si>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</si>
  <si>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</si>
  <si>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</si>
  <si>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</si>
  <si>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</si>
  <si>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</si>
  <si>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</si>
  <si>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</si>
  <si>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</si>
  <si>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</si>
  <si>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</si>
  <si>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</si>
  <si>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</si>
  <si>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</si>
  <si>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</si>
  <si>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</si>
  <si>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</si>
  <si>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</si>
  <si>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</si>
  <si>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</si>
  <si>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</si>
  <si>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</si>
  <si>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</si>
  <si>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</si>
  <si>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</si>
  <si>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</si>
  <si>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</si>
  <si>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</si>
  <si>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</si>
  <si>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</si>
  <si>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</si>
  <si>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</si>
  <si>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</si>
  <si>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</si>
  <si>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</si>
  <si>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</si>
  <si>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</si>
  <si>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</si>
  <si>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</si>
  <si>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</si>
  <si>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</si>
  <si>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</si>
  <si>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</si>
  <si>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</si>
  <si>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</si>
  <si>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</si>
  <si>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</si>
  <si>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</si>
  <si>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</si>
  <si>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</si>
  <si>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</si>
  <si>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</si>
  <si>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</si>
  <si>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</si>
  <si>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</si>
  <si>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</si>
  <si>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</si>
  <si>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</si>
  <si>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</si>
  <si>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</si>
  <si>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</si>
  <si>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</si>
  <si>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</si>
  <si>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</si>
  <si>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</si>
  <si>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</si>
  <si>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</si>
  <si>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</si>
  <si>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</si>
  <si>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</si>
  <si>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</si>
  <si>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</si>
  <si>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</si>
  <si>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</si>
  <si>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</si>
  <si>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</si>
  <si>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</si>
  <si>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</si>
  <si>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</si>
  <si>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</si>
  <si>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</si>
  <si>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</si>
  <si>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</si>
  <si>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</si>
  <si>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</si>
  <si>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</si>
  <si>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</si>
  <si>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</si>
  <si>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</si>
  <si>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</si>
  <si>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</si>
  <si>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</si>
  <si>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</si>
  <si>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</si>
  <si>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</si>
  <si>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</si>
  <si>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</si>
  <si>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</si>
  <si>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</si>
  <si>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</si>
  <si>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</si>
  <si>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</si>
  <si>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</si>
  <si>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</si>
  <si>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</si>
  <si>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</si>
  <si>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</si>
  <si>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</si>
  <si>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</si>
  <si>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</si>
  <si>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</si>
  <si>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</si>
  <si>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</si>
  <si>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</si>
  <si>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</si>
  <si>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</si>
  <si>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</si>
  <si>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</si>
  <si>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</si>
  <si>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</si>
  <si>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</si>
  <si>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</si>
  <si>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</si>
  <si>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</si>
  <si>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</si>
  <si>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</si>
  <si>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</si>
  <si>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</si>
  <si>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</si>
  <si>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</si>
  <si>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</si>
  <si>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</si>
  <si>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</si>
  <si>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</si>
  <si>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</si>
  <si>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</si>
  <si>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</si>
  <si>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</si>
  <si>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</si>
  <si>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</si>
  <si>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</si>
  <si>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</si>
  <si>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</si>
  <si>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</si>
  <si>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</si>
  <si>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</si>
  <si>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</si>
  <si>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</si>
  <si>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</si>
  <si>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</si>
  <si>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</si>
  <si>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</si>
  <si>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</si>
  <si>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</si>
  <si>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</si>
  <si>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</si>
  <si>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</si>
  <si>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</si>
  <si>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</si>
  <si>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</si>
  <si>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</si>
  <si>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</si>
  <si>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</si>
  <si>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</si>
  <si>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</si>
  <si>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</si>
  <si>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</si>
  <si>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</si>
  <si>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</si>
  <si>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</si>
  <si>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</si>
  <si>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</si>
  <si>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</si>
  <si>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</si>
  <si>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</si>
  <si>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</si>
  <si>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</si>
  <si>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</si>
  <si>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</si>
  <si>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</si>
  <si>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</si>
  <si>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</si>
  <si>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</si>
  <si>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</si>
  <si>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</si>
  <si>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</si>
  <si>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</si>
  <si>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</si>
  <si>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</si>
  <si>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</si>
  <si>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</si>
  <si>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</si>
  <si>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</si>
  <si>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</si>
  <si>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</si>
  <si>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</si>
  <si>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</si>
  <si>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</si>
  <si>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</si>
  <si>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</si>
  <si>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</si>
  <si>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</si>
  <si>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</si>
  <si>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</si>
  <si>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</si>
  <si>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</si>
  <si>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</si>
  <si>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</si>
  <si>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</si>
  <si>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</si>
  <si>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</si>
  <si>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</si>
  <si>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</si>
  <si>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</si>
  <si>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</si>
  <si>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</si>
  <si>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</si>
  <si>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</si>
  <si>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</si>
  <si>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</si>
  <si>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</si>
  <si>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</si>
  <si>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</si>
  <si>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</si>
  <si>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</si>
  <si>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</si>
  <si>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</si>
  <si>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</si>
  <si>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</si>
  <si>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</si>
  <si>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</si>
  <si>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</si>
  <si>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</si>
  <si>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</si>
  <si>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</si>
  <si>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</si>
  <si>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</si>
  <si>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</si>
  <si>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</si>
  <si>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</si>
  <si>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</si>
  <si>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</si>
  <si>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</si>
  <si>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</si>
  <si>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</si>
  <si>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</si>
  <si>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</si>
  <si>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</si>
  <si>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</si>
  <si>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</si>
  <si>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</si>
  <si>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</si>
  <si>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</si>
  <si>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</si>
  <si>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</si>
  <si>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</si>
  <si>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</si>
  <si>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</si>
  <si>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</si>
  <si>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</si>
  <si>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</si>
  <si>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</si>
  <si>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</si>
  <si>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</si>
  <si>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</si>
  <si>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</si>
  <si>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</si>
  <si>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</si>
  <si>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</si>
  <si>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</si>
  <si>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</si>
  <si>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</si>
  <si>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</si>
  <si>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</si>
  <si>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</si>
  <si>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</si>
  <si>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</si>
  <si>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</si>
  <si>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</si>
  <si>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</si>
  <si>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</si>
  <si>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</si>
  <si>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</si>
  <si>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</si>
  <si>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</si>
  <si>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</si>
  <si>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</si>
  <si>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</si>
  <si>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</si>
  <si>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</si>
  <si>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</si>
  <si>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</si>
  <si>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</si>
  <si>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</si>
  <si>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</si>
  <si>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</si>
  <si>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</si>
  <si>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</si>
  <si>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</si>
  <si>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</si>
  <si>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</si>
  <si>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</si>
  <si>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</si>
  <si>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</si>
  <si>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</si>
  <si>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</si>
  <si>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</si>
  <si>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</si>
  <si>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</si>
  <si>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</si>
  <si>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</si>
  <si>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</si>
  <si>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</si>
  <si>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</si>
  <si>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</si>
  <si>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</si>
  <si>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</si>
  <si>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</si>
  <si>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</si>
  <si>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</si>
  <si>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</si>
  <si>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</si>
  <si>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</si>
  <si>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</si>
  <si>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</si>
  <si>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</si>
  <si>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</si>
  <si>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</si>
  <si>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</si>
  <si>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</si>
  <si>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</si>
  <si>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</si>
  <si>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</si>
  <si>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</si>
  <si>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</si>
  <si>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</si>
  <si>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</si>
  <si>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</si>
  <si>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</si>
  <si>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</si>
  <si>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</si>
  <si>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</si>
  <si>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</si>
  <si>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</si>
  <si>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</si>
  <si>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</si>
  <si>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</si>
  <si>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</si>
  <si>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</si>
  <si>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</si>
  <si>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</si>
  <si>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</si>
  <si>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</si>
  <si>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</si>
  <si>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</si>
  <si>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</si>
  <si>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</si>
  <si>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</si>
  <si>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</si>
  <si>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</si>
  <si>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</si>
  <si>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</si>
  <si>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</si>
  <si>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</si>
  <si>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</si>
  <si>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</si>
  <si>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</si>
  <si>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</si>
  <si>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</si>
  <si>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</si>
  <si>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</si>
  <si>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</si>
  <si>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</si>
  <si>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</si>
  <si>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</si>
  <si>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</si>
  <si>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</si>
  <si>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</si>
  <si>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</si>
  <si>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</si>
  <si>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</si>
  <si>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</si>
  <si>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</si>
  <si>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</si>
  <si>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</si>
  <si>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</si>
  <si>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</si>
  <si>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</si>
  <si>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</si>
  <si>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</si>
  <si>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</si>
  <si>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</si>
  <si>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</si>
  <si>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</si>
  <si>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</si>
  <si>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</si>
  <si>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</si>
  <si>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</si>
  <si>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</si>
  <si>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</si>
  <si>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</si>
  <si>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</si>
  <si>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</si>
  <si>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</si>
  <si>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</si>
  <si>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</si>
  <si>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</si>
  <si>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</si>
  <si>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</si>
  <si>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</si>
  <si>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</si>
  <si>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</si>
  <si>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</si>
  <si>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</si>
  <si>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</si>
  <si>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</si>
  <si>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</si>
  <si>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</si>
  <si>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</si>
  <si>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</si>
  <si>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</si>
  <si>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</si>
  <si>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</si>
  <si>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</si>
  <si>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</si>
  <si>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</si>
  <si>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</si>
  <si>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</si>
  <si>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</si>
  <si>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</si>
  <si>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</si>
  <si>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</si>
  <si>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</si>
  <si>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</si>
  <si>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</si>
  <si>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</si>
  <si>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</si>
  <si>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</si>
  <si>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</si>
  <si>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</si>
  <si>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</si>
  <si>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</si>
  <si>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</si>
  <si>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</si>
  <si>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</si>
  <si>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</si>
  <si>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</si>
  <si>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</si>
  <si>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</si>
  <si>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</si>
  <si>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</si>
  <si>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</si>
  <si>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</si>
  <si>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</si>
  <si>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</si>
  <si>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</si>
  <si>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</si>
  <si>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</si>
  <si>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</si>
  <si>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</si>
  <si>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</si>
  <si>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</si>
  <si>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</si>
  <si>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</si>
  <si>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</si>
  <si>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</si>
  <si>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</si>
  <si>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</si>
  <si>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</si>
  <si>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</si>
  <si>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</si>
  <si>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</si>
  <si>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</si>
  <si>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</si>
  <si>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</si>
  <si>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</si>
  <si>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</si>
  <si>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</si>
  <si>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</si>
  <si>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</si>
  <si>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</si>
  <si>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</si>
  <si>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</si>
  <si>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</si>
  <si>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</si>
  <si>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</si>
  <si>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</si>
  <si>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</si>
  <si>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</si>
  <si>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</si>
  <si>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</si>
  <si>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</si>
  <si>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</si>
  <si>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</si>
  <si>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</si>
  <si>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</si>
  <si>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</si>
  <si>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</si>
  <si>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</si>
  <si>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</si>
  <si>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</si>
  <si>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</si>
  <si>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</si>
  <si>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</si>
  <si>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</si>
  <si>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</si>
  <si>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</si>
  <si>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</si>
  <si>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</si>
  <si>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</si>
  <si>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</si>
  <si>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</si>
  <si>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</si>
  <si>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</si>
  <si>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</si>
  <si>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</si>
  <si>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</si>
  <si>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</si>
  <si>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</si>
  <si>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</si>
  <si>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</si>
  <si>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</si>
  <si>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</si>
  <si>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</si>
  <si>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</si>
  <si>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</si>
  <si>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</si>
  <si>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</si>
  <si>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</si>
  <si>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</si>
  <si>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</si>
  <si>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</si>
  <si>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</si>
  <si>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</si>
  <si>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</si>
  <si>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</si>
  <si>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</si>
  <si>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</si>
  <si>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</si>
  <si>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</si>
  <si>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</si>
  <si>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</si>
  <si>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</si>
  <si>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</si>
  <si>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</si>
  <si>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</si>
  <si>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</si>
  <si>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</si>
  <si>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</si>
  <si>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</si>
  <si>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</si>
  <si>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</si>
  <si>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</si>
  <si>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</si>
  <si>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</si>
  <si>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</si>
  <si>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</si>
  <si>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</si>
  <si>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</si>
  <si>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</si>
  <si>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</si>
  <si>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</si>
  <si>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</si>
  <si>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</si>
  <si>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</si>
  <si>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</si>
  <si>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</si>
  <si>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</si>
  <si>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</si>
  <si>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</si>
  <si>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</si>
  <si>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</si>
  <si>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</si>
  <si>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</si>
  <si>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</si>
  <si>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</si>
  <si>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</si>
  <si>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</si>
  <si>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</si>
  <si>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</si>
  <si>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</si>
  <si>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</si>
  <si>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</si>
  <si>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</si>
  <si>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</si>
  <si>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</si>
  <si>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</si>
  <si>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</si>
  <si>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</si>
  <si>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</si>
  <si>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</si>
  <si>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</si>
  <si>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</si>
  <si>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</si>
  <si>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</si>
  <si>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</si>
  <si>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</si>
  <si>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</si>
  <si>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</si>
  <si>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</si>
  <si>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</si>
  <si>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</si>
  <si>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</si>
  <si>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</si>
  <si>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</si>
  <si>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</si>
  <si>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</si>
  <si>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</si>
  <si>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</si>
  <si>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</si>
  <si>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</si>
  <si>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</si>
  <si>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</si>
  <si>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</si>
  <si>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</si>
  <si>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</si>
  <si>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</si>
  <si>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</si>
  <si>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</si>
  <si>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</si>
  <si>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</si>
  <si>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</si>
  <si>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</si>
  <si>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</si>
  <si>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</si>
  <si>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</si>
  <si>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</si>
  <si>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</si>
  <si>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</si>
  <si>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</si>
  <si>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</si>
  <si>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</si>
  <si>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</si>
  <si>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</si>
  <si>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</si>
  <si>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</si>
  <si>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</si>
  <si>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</si>
  <si>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</si>
  <si>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</si>
  <si>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</si>
  <si>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</si>
  <si>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</si>
  <si>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</si>
  <si>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</si>
  <si>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</si>
  <si>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</si>
  <si>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</si>
  <si>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</si>
  <si>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</si>
  <si>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</si>
  <si>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</si>
  <si>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</si>
  <si>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</si>
  <si>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</si>
  <si>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</si>
  <si>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</si>
  <si>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</si>
  <si>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</si>
  <si>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</si>
  <si>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</si>
  <si>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</si>
  <si>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</si>
  <si>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</si>
  <si>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</si>
  <si>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</si>
  <si>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</si>
  <si>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</si>
  <si>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</si>
  <si>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</si>
  <si>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</si>
  <si>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</si>
  <si>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</si>
  <si>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</si>
  <si>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</si>
  <si>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</si>
  <si>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</si>
  <si>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</si>
  <si>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</si>
  <si>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</si>
  <si>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</si>
  <si>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</si>
  <si>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</si>
  <si>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</si>
  <si>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</si>
  <si>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</si>
  <si>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</si>
  <si>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</si>
  <si>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</si>
  <si>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</si>
  <si>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</si>
  <si>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</si>
  <si>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</si>
  <si>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</si>
  <si>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</si>
  <si>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</si>
  <si>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</si>
  <si>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</si>
  <si>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</si>
  <si>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</si>
  <si>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</si>
  <si>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</si>
  <si>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</si>
  <si>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</si>
  <si>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</si>
  <si>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</si>
  <si>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</si>
  <si>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</si>
  <si>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</si>
  <si>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</si>
  <si>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</si>
  <si>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</si>
  <si>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</si>
  <si>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</si>
  <si>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</si>
  <si>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</si>
  <si>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</si>
  <si>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</si>
  <si>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</si>
  <si>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</si>
  <si>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</si>
  <si>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</si>
  <si>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</si>
  <si>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</si>
  <si>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</si>
  <si>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</si>
  <si>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</si>
  <si>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</si>
  <si>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</si>
  <si>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</si>
  <si>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</si>
  <si>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</si>
  <si>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</si>
  <si>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</si>
  <si>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</si>
  <si>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</si>
  <si>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</si>
  <si>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</si>
  <si>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</si>
  <si>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</si>
  <si>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</si>
  <si>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</si>
  <si>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</si>
  <si>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</si>
  <si>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</si>
  <si>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</si>
  <si>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</si>
  <si>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</si>
  <si>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</si>
  <si>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</si>
  <si>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</si>
  <si>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</si>
  <si>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</si>
  <si>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</si>
  <si>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</si>
  <si>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</si>
  <si>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</si>
  <si>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</si>
  <si>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</si>
  <si>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</si>
  <si>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</si>
  <si>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</si>
  <si>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</si>
  <si>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</si>
  <si>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</si>
  <si>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</si>
  <si>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</si>
  <si>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</si>
  <si>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</si>
  <si>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</si>
  <si>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</si>
  <si>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</si>
  <si>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</si>
  <si>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</si>
  <si>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</si>
  <si>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</si>
  <si>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</si>
  <si>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</si>
  <si>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</si>
  <si>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</si>
  <si>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</si>
  <si>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</si>
  <si>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</si>
  <si>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</si>
  <si>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</si>
  <si>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</si>
  <si>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</si>
  <si>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</si>
  <si>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</si>
  <si>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</si>
  <si>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</si>
  <si>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</si>
  <si>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</si>
  <si>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</si>
  <si>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</si>
  <si>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</si>
  <si>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</si>
  <si>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</si>
  <si>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</si>
  <si>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</si>
  <si>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</si>
  <si>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</si>
  <si>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</si>
  <si>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</si>
  <si>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</si>
  <si>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</si>
  <si>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</si>
  <si>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</si>
  <si>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</si>
  <si>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</si>
  <si>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</si>
  <si>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</si>
  <si>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</si>
  <si>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</si>
  <si>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</si>
  <si>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</si>
  <si>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</si>
  <si>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</si>
  <si>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</si>
  <si>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</si>
  <si>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</si>
  <si>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</si>
  <si>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</si>
  <si>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</si>
  <si>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</si>
  <si>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</si>
  <si>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</si>
  <si>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</si>
  <si>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</si>
  <si>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</si>
  <si>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</si>
  <si>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</si>
  <si>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</si>
  <si>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</si>
  <si>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</si>
  <si>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</si>
  <si>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</si>
  <si>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</si>
  <si>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</si>
  <si>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</si>
  <si>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</si>
  <si>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</si>
  <si>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</si>
  <si>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</si>
  <si>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</si>
  <si>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</si>
  <si>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</si>
  <si>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</si>
  <si>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</si>
  <si>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</si>
  <si>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</si>
  <si>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</si>
  <si>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</si>
  <si>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</si>
  <si>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</si>
  <si>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</si>
  <si>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</si>
  <si>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</si>
  <si>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</si>
  <si>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</si>
  <si>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</si>
  <si>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</si>
  <si>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</si>
  <si>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</si>
  <si>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</si>
  <si>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</si>
  <si>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</si>
  <si>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</si>
  <si>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</si>
  <si>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</si>
  <si>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</si>
  <si>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</si>
  <si>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</si>
  <si>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</si>
  <si>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</si>
  <si>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</si>
  <si>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</si>
  <si>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</si>
  <si>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</si>
  <si>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</si>
  <si>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</si>
  <si>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</si>
  <si>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</si>
  <si>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</si>
  <si>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</si>
  <si>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</si>
  <si>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</si>
  <si>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</si>
  <si>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</si>
  <si>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</si>
  <si>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</si>
  <si>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</si>
  <si>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</si>
  <si>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</si>
  <si>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</si>
  <si>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</si>
  <si>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</si>
  <si>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</si>
  <si>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</si>
  <si>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</si>
  <si>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</si>
  <si>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</si>
  <si>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</si>
  <si>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</si>
  <si>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</si>
  <si>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</si>
  <si>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</si>
  <si>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</si>
  <si>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</si>
  <si>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</si>
  <si>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</si>
  <si>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</si>
  <si>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</si>
  <si>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</si>
  <si>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</si>
  <si>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</si>
  <si>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</si>
  <si>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</si>
  <si>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</si>
  <si>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</si>
  <si>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</si>
  <si>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</si>
  <si>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</si>
  <si>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</si>
  <si>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</si>
  <si>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</si>
  <si>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</si>
  <si>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</si>
  <si>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</si>
  <si>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</si>
  <si>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</si>
  <si>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</si>
  <si>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</si>
  <si>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</si>
  <si>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</si>
  <si>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</si>
  <si>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</si>
  <si>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</si>
  <si>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</si>
  <si>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</si>
  <si>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</si>
  <si>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</si>
  <si>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</si>
  <si>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</si>
  <si>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</si>
  <si>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</si>
  <si>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</si>
  <si>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</si>
  <si>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</si>
  <si>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</si>
  <si>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</si>
  <si>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</si>
  <si>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</si>
  <si>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</si>
  <si>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</si>
  <si>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</si>
  <si>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</si>
  <si>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</si>
  <si>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</si>
  <si>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</si>
  <si>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</si>
  <si>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</si>
  <si>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</si>
  <si>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</si>
  <si>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</si>
  <si>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</si>
  <si>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</si>
  <si>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</si>
  <si>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</si>
  <si>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</si>
  <si>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</si>
  <si>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</si>
  <si>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</si>
  <si>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</si>
  <si>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</si>
  <si>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</si>
  <si>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</si>
  <si>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</si>
  <si>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</si>
  <si>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</si>
  <si>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</si>
  <si>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</si>
  <si>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</si>
  <si>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</si>
  <si>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</si>
  <si>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</si>
  <si>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</si>
  <si>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</si>
  <si>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</si>
  <si>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</si>
  <si>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</si>
  <si>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</si>
  <si>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</si>
  <si>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</si>
  <si>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</si>
  <si>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</si>
  <si>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</si>
  <si>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</si>
  <si>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</si>
  <si>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</si>
  <si>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</si>
  <si>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</si>
  <si>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</si>
  <si>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</si>
  <si>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</si>
  <si>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</si>
  <si>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</si>
  <si>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</si>
  <si>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</si>
  <si>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</si>
  <si>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</si>
  <si>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</si>
  <si>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</si>
  <si>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</si>
  <si>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</si>
  <si>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</si>
  <si>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</si>
  <si>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</si>
  <si>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</si>
  <si>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</si>
  <si>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</si>
  <si>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</si>
  <si>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</si>
  <si>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</si>
  <si>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</si>
  <si>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</si>
  <si>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</si>
  <si>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</si>
  <si>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</si>
  <si>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</si>
  <si>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</si>
  <si>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</si>
  <si>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</si>
  <si>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</si>
  <si>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</si>
  <si>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</si>
  <si>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</si>
  <si>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</si>
  <si>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</si>
  <si>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</si>
  <si>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</si>
  <si>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</si>
  <si>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</si>
  <si>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</si>
  <si>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</si>
  <si>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</si>
  <si>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</si>
  <si>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</si>
  <si>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</si>
  <si>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</si>
  <si>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</si>
  <si>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</si>
  <si>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</si>
  <si>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</si>
  <si>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</si>
  <si>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</si>
  <si>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</si>
  <si>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</si>
  <si>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</si>
  <si>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</si>
  <si>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</si>
  <si>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</si>
  <si>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</si>
  <si>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</si>
  <si>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</si>
  <si>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</si>
  <si>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</si>
  <si>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</si>
  <si>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</si>
  <si>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</si>
  <si>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</si>
  <si>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</si>
  <si>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</si>
  <si>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</si>
  <si>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</si>
  <si>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</si>
  <si>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</si>
  <si>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</si>
  <si>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</si>
  <si>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</si>
  <si>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</si>
  <si>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</si>
  <si>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</si>
  <si>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</si>
  <si>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</si>
  <si>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</si>
  <si>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</si>
  <si>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</si>
  <si>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</si>
  <si>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</si>
  <si>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</si>
  <si>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</si>
  <si>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</si>
  <si>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</si>
  <si>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</si>
  <si>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</si>
  <si>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</si>
  <si>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</si>
  <si>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</si>
  <si>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</si>
  <si>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</si>
  <si>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</si>
  <si>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</si>
  <si>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</si>
  <si>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</si>
  <si>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</si>
  <si>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</si>
  <si>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</si>
  <si>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</si>
  <si>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</si>
  <si>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</si>
  <si>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</si>
  <si>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</si>
  <si>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</si>
  <si>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</si>
  <si>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</si>
  <si>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</si>
  <si>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</si>
  <si>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</si>
  <si>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</si>
  <si>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</si>
  <si>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</si>
  <si>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</si>
  <si>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</si>
  <si>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</si>
  <si>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</si>
  <si>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</si>
  <si>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</si>
  <si>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</si>
  <si>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</si>
  <si>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</si>
  <si>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</si>
  <si>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</si>
  <si>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</si>
  <si>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</si>
  <si>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</si>
  <si>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</si>
  <si>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</si>
  <si>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</si>
  <si>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</si>
  <si>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</si>
  <si>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</si>
  <si>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</si>
  <si>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</si>
  <si>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</si>
  <si>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</si>
  <si>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</si>
  <si>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</si>
  <si>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</si>
  <si>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</si>
  <si>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</si>
  <si>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</si>
  <si>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</si>
  <si>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</si>
  <si>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</si>
  <si>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</si>
  <si>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</si>
  <si>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</si>
  <si>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</si>
  <si>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</si>
  <si>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</si>
  <si>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</si>
  <si>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</si>
  <si>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</si>
  <si>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</si>
  <si>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</si>
  <si>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</si>
  <si>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</si>
  <si>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</si>
  <si>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</si>
  <si>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</si>
  <si>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</si>
  <si>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</si>
  <si>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</si>
  <si>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</si>
  <si>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</si>
  <si>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</si>
  <si>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</si>
  <si>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</si>
  <si>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</si>
  <si>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</si>
  <si>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</si>
  <si>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</si>
  <si>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</si>
  <si>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</si>
  <si>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</si>
  <si>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</si>
  <si>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</si>
  <si>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</si>
  <si>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</si>
  <si>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</si>
  <si>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</si>
  <si>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</si>
  <si>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</si>
  <si>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</si>
  <si>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</si>
  <si>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</si>
  <si>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</si>
  <si>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</si>
  <si>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</si>
  <si>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</si>
  <si>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</si>
  <si>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</si>
  <si>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</si>
  <si>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</si>
  <si>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</si>
  <si>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</si>
  <si>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</si>
  <si>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</si>
  <si>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</si>
  <si>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</si>
  <si>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</si>
  <si>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</si>
  <si>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</si>
  <si>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</si>
  <si>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</si>
  <si>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</si>
  <si>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</si>
  <si>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</si>
  <si>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</si>
  <si>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</si>
  <si>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</si>
  <si>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</si>
  <si>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</si>
  <si>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</si>
  <si>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</si>
  <si>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</si>
  <si>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</si>
  <si>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</si>
  <si>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</si>
  <si>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</si>
  <si>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</si>
  <si>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</si>
  <si>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</si>
  <si>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</si>
  <si>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</si>
  <si>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</si>
  <si>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</si>
  <si>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</si>
  <si>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</si>
  <si>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</si>
  <si>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</si>
  <si>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</si>
  <si>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</si>
  <si>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</si>
  <si>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</si>
  <si>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</si>
  <si>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</si>
  <si>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</si>
  <si>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</si>
  <si>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</si>
  <si>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</si>
  <si>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</si>
  <si>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</si>
  <si>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</si>
  <si>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</si>
  <si>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</si>
  <si>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</si>
  <si>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</si>
  <si>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</si>
  <si>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</si>
  <si>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</si>
  <si>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</si>
  <si>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</si>
  <si>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</si>
  <si>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</si>
  <si>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</si>
  <si>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</si>
  <si>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</si>
  <si>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</si>
  <si>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</si>
  <si>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</si>
  <si>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</si>
  <si>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</si>
  <si>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</si>
  <si>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</si>
  <si>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</si>
  <si>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</si>
  <si>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</si>
  <si>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</si>
  <si>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</si>
  <si>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</si>
  <si>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</si>
  <si>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</si>
  <si>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</si>
  <si>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</si>
  <si>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</si>
  <si>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</si>
  <si>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</si>
  <si>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</si>
  <si>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</si>
  <si>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</si>
  <si>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</si>
  <si>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</si>
  <si>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</si>
  <si>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</si>
  <si>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</si>
  <si>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</si>
  <si>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</si>
  <si>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</si>
  <si>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</si>
  <si>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</si>
  <si>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</si>
  <si>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</si>
  <si>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</si>
  <si>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</si>
  <si>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</si>
  <si>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</si>
  <si>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</si>
  <si>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</si>
  <si>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</si>
  <si>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</si>
  <si>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</si>
  <si>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</si>
  <si>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</si>
  <si>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</si>
  <si>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</si>
  <si>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</si>
  <si>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</si>
  <si>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</si>
  <si>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</si>
  <si>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</si>
  <si>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</si>
  <si>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</si>
  <si>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</si>
  <si>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</si>
  <si>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</si>
  <si>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</si>
  <si>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</si>
  <si>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</si>
  <si>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</si>
  <si>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</si>
  <si>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</si>
  <si>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</si>
  <si>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</si>
  <si>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</si>
  <si>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</si>
  <si>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</si>
  <si>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</si>
  <si>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</si>
  <si>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</si>
  <si>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</si>
  <si>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</si>
  <si>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</si>
  <si>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</si>
  <si>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</si>
  <si>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</si>
  <si>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</si>
  <si>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</si>
  <si>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</si>
  <si>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</si>
  <si>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</si>
  <si>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</si>
  <si>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</si>
  <si>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</si>
  <si>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</si>
  <si>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</si>
  <si>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</si>
  <si>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</si>
  <si>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</si>
  <si>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</si>
  <si>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</si>
  <si>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</si>
  <si>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</si>
  <si>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</si>
  <si>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</si>
  <si>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</si>
  <si>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</si>
  <si>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</si>
  <si>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</si>
  <si>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</si>
  <si>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</si>
  <si>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</si>
  <si>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</si>
  <si>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</si>
  <si>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</si>
  <si>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</si>
  <si>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</si>
  <si>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</si>
  <si>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</si>
  <si>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</si>
  <si>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</si>
  <si>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</si>
  <si>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</si>
  <si>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</si>
  <si>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</si>
  <si>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</si>
  <si>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</si>
  <si>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</si>
  <si>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</si>
  <si>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</si>
  <si>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</si>
  <si>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</si>
  <si>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</si>
  <si>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</si>
  <si>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</si>
  <si>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</si>
  <si>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</si>
  <si>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</si>
  <si>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</si>
  <si>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</si>
  <si>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</si>
  <si>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</si>
  <si>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</si>
  <si>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</si>
  <si>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</si>
  <si>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</si>
  <si>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</si>
  <si>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</si>
  <si>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</si>
  <si>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</si>
  <si>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</si>
  <si>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</si>
  <si>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</si>
  <si>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</si>
  <si>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</si>
  <si>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</si>
  <si>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</si>
  <si>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</si>
  <si>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</si>
  <si>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</si>
  <si>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</si>
  <si>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</si>
  <si>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</si>
  <si>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</si>
  <si>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</si>
  <si>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</si>
  <si>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</si>
  <si>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</si>
  <si>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</si>
  <si>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</si>
  <si>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</si>
  <si>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</si>
  <si>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</si>
  <si>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</si>
  <si>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</si>
  <si>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</si>
  <si>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</si>
  <si>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</si>
  <si>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</si>
  <si>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</si>
  <si>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</si>
  <si>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</si>
  <si>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</si>
  <si>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</si>
  <si>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</si>
  <si>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</si>
  <si>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</si>
  <si>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</si>
  <si>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</si>
  <si>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</si>
  <si>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</si>
  <si>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</si>
  <si>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</si>
  <si>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</si>
  <si>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</si>
  <si>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</si>
  <si>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</si>
  <si>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</si>
  <si>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</si>
  <si>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</si>
  <si>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</si>
  <si>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</si>
  <si>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</si>
  <si>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</si>
  <si>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</si>
  <si>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</si>
  <si>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</si>
  <si>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</si>
  <si>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</si>
  <si>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</si>
  <si>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</si>
  <si>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</si>
  <si>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</si>
  <si>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</si>
  <si>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</si>
  <si>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</si>
  <si>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</si>
  <si>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</si>
  <si>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</si>
  <si>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</si>
  <si>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</si>
  <si>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</si>
  <si>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</si>
  <si>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</si>
  <si>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</si>
  <si>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</si>
  <si>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</si>
  <si>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</si>
  <si>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</si>
  <si>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</si>
  <si>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</si>
  <si>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</si>
  <si>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</si>
  <si>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</si>
  <si>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</si>
  <si>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</si>
  <si>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</si>
  <si>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</si>
  <si>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</si>
  <si>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</si>
  <si>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</si>
  <si>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</si>
  <si>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</si>
  <si>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</si>
  <si>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</si>
  <si>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</si>
  <si>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</si>
  <si>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</si>
  <si>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</si>
  <si>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</si>
  <si>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</si>
  <si>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</si>
  <si>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</si>
  <si>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</si>
  <si>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</si>
  <si>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</si>
  <si>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</si>
  <si>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</si>
  <si>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</si>
  <si>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</si>
  <si>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</si>
  <si>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</si>
  <si>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</si>
  <si>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</si>
  <si>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</si>
  <si>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</si>
  <si>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</si>
  <si>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</si>
  <si>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</si>
  <si>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</si>
  <si>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</si>
  <si>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</si>
  <si>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</si>
  <si>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</si>
  <si>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</si>
  <si>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</si>
  <si>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</si>
  <si>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</si>
  <si>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</si>
  <si>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</si>
  <si>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</si>
  <si>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</si>
  <si>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</si>
  <si>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</si>
  <si>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</si>
  <si>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</si>
  <si>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</si>
  <si>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</si>
  <si>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</si>
  <si>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</si>
  <si>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</si>
  <si>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</si>
  <si>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</si>
  <si>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</si>
  <si>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</si>
  <si>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</si>
  <si>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</si>
  <si>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</si>
  <si>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</si>
  <si>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</si>
  <si>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</si>
  <si>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</si>
  <si>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</si>
  <si>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</si>
  <si>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</si>
  <si>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</si>
  <si>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</si>
  <si>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</si>
  <si>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</si>
  <si>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</si>
  <si>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</si>
  <si>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</si>
  <si>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</si>
  <si>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</si>
  <si>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</si>
  <si>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</si>
  <si>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</si>
  <si>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</si>
  <si>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</si>
  <si>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</si>
  <si>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</si>
  <si>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</si>
  <si>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</si>
  <si>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</si>
  <si>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</si>
  <si>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</si>
  <si>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</si>
  <si>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</si>
  <si>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</si>
  <si>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</si>
  <si>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</si>
  <si>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</si>
  <si>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</si>
  <si>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</si>
  <si>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</si>
  <si>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</si>
  <si>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</si>
  <si>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</si>
  <si>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</si>
  <si>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</si>
  <si>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</si>
  <si>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</si>
  <si>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</si>
  <si>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</si>
  <si>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</si>
  <si>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</si>
  <si>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</si>
  <si>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</si>
  <si>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</si>
  <si>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</si>
  <si>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</si>
  <si>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</si>
  <si>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</si>
  <si>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</si>
  <si>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</si>
  <si>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</si>
  <si>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</si>
  <si>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</si>
  <si>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</si>
  <si>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</si>
  <si>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</si>
  <si>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</si>
  <si>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</si>
  <si>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</si>
  <si>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</si>
  <si>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</si>
  <si>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</si>
  <si>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</si>
  <si>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</si>
  <si>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</si>
  <si>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</si>
  <si>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</si>
  <si>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</si>
  <si>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</si>
  <si>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</si>
  <si>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</si>
  <si>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</si>
  <si>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</si>
  <si>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</si>
  <si>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</si>
  <si>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</si>
  <si>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</si>
  <si>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</si>
  <si>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</si>
  <si>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</si>
  <si>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</si>
  <si>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</si>
  <si>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</si>
  <si>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</si>
  <si>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</si>
  <si>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</si>
  <si>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</si>
  <si>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</si>
  <si>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</si>
  <si>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</si>
  <si>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</si>
  <si>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</si>
  <si>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</si>
  <si>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</si>
  <si>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</si>
  <si>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</si>
  <si>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</si>
  <si>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</si>
  <si>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</si>
  <si>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</si>
  <si>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</si>
  <si>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</si>
  <si>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</si>
  <si>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</si>
  <si>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</si>
  <si>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</si>
  <si>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</si>
  <si>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</si>
  <si>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</si>
  <si>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</si>
  <si>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</si>
  <si>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</si>
  <si>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</si>
  <si>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</si>
  <si>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</si>
  <si>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</si>
  <si>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</si>
  <si>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</si>
  <si>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</si>
  <si>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</si>
  <si>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</si>
  <si>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</si>
  <si>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</si>
  <si>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</si>
  <si>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</si>
  <si>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</si>
  <si>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</si>
  <si>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</si>
  <si>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</si>
  <si>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</si>
  <si>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</si>
  <si>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</si>
  <si>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</si>
  <si>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</si>
  <si>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</si>
  <si>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</si>
  <si>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</si>
  <si>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</si>
  <si>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</si>
  <si>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</si>
  <si>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</si>
  <si>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</si>
  <si>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</si>
  <si>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</si>
  <si>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</si>
  <si>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</si>
  <si>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</si>
  <si>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</si>
  <si>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</si>
  <si>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</si>
  <si>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</si>
  <si>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</si>
  <si>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</si>
  <si>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</si>
  <si>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</si>
  <si>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</si>
  <si>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</si>
  <si>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</si>
  <si>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</si>
  <si>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</si>
  <si>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</si>
  <si>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</si>
  <si>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</si>
  <si>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</si>
  <si>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</si>
  <si>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</si>
  <si>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</si>
  <si>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</si>
  <si>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</si>
  <si>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</si>
  <si>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</si>
  <si>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</si>
  <si>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</si>
  <si>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</si>
  <si>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</si>
  <si>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</si>
  <si>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</si>
  <si>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</si>
  <si>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</si>
  <si>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</si>
  <si>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</si>
  <si>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</si>
  <si>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</si>
  <si>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</si>
  <si>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</si>
  <si>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</si>
  <si>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</si>
  <si>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</si>
  <si>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</si>
  <si>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</si>
  <si>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</si>
  <si>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</si>
  <si>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</si>
  <si>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</si>
  <si>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</si>
  <si>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</si>
  <si>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</si>
  <si>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</si>
  <si>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</si>
  <si>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</si>
  <si>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</si>
  <si>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</si>
  <si>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</si>
  <si>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</si>
  <si>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</si>
  <si>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</si>
  <si>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</si>
  <si>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</si>
  <si>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</si>
  <si>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</si>
  <si>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</si>
  <si>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</si>
  <si>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</si>
  <si>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</si>
  <si>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</si>
  <si>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</si>
  <si>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</si>
  <si>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</si>
  <si>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</si>
  <si>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</si>
  <si>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</si>
  <si>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</si>
  <si>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</si>
  <si>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</si>
  <si>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</si>
  <si>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</si>
  <si>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</si>
  <si>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</si>
  <si>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</si>
  <si>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</si>
  <si>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</si>
  <si>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</si>
  <si>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</si>
  <si>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</si>
  <si>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</si>
  <si>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</si>
  <si>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</si>
  <si>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</si>
  <si>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</si>
  <si>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</si>
  <si>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</si>
  <si>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</si>
  <si>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</si>
  <si>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</si>
  <si>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</si>
  <si>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</si>
  <si>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</si>
  <si>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</si>
  <si>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</si>
  <si>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</si>
  <si>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</si>
  <si>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</si>
  <si>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</si>
  <si>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</si>
  <si>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</si>
  <si>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</si>
  <si>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</si>
  <si>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</si>
  <si>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</si>
  <si>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</si>
  <si>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</si>
  <si>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</si>
  <si>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</si>
  <si>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</si>
  <si>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</si>
  <si>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</si>
  <si>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</si>
  <si>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</si>
  <si>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</si>
  <si>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</si>
  <si>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</si>
  <si>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</si>
  <si>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</si>
  <si>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</si>
  <si>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</si>
  <si>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</si>
  <si>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</si>
  <si>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</si>
  <si>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</si>
  <si>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</si>
  <si>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</si>
  <si>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</si>
  <si>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</si>
  <si>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</si>
  <si>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</si>
  <si>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</si>
  <si>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</si>
  <si>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</si>
  <si>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</si>
  <si>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</si>
  <si>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</si>
  <si>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</si>
  <si>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</si>
  <si>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</si>
  <si>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</si>
  <si>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</si>
  <si>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</si>
  <si>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</si>
  <si>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</si>
  <si>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</si>
  <si>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</si>
  <si>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</si>
  <si>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</si>
  <si>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</si>
  <si>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</si>
  <si>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</si>
  <si>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</si>
  <si>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</si>
  <si>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</si>
  <si>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</si>
  <si>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</si>
  <si>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</si>
  <si>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</si>
  <si>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</si>
  <si>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</si>
  <si>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</si>
  <si>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</si>
  <si>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</si>
  <si>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</si>
  <si>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</si>
  <si>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</si>
  <si>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</si>
  <si>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</si>
  <si>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</si>
  <si>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</si>
  <si>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</si>
  <si>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</si>
  <si>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</si>
  <si>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</si>
  <si>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</si>
  <si>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</si>
  <si>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</si>
  <si>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</si>
  <si>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</si>
  <si>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</si>
  <si>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</si>
  <si>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</si>
  <si>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</si>
  <si>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</si>
  <si>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</si>
  <si>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</si>
  <si>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</si>
  <si>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</si>
  <si>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</si>
  <si>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</si>
  <si>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</si>
  <si>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</si>
  <si>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</si>
  <si>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</si>
  <si>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</si>
  <si>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</si>
  <si>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</si>
  <si>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</si>
  <si>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</si>
  <si>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</si>
  <si>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</si>
  <si>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</si>
  <si>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</si>
  <si>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</si>
  <si>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</si>
  <si>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</si>
  <si>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</si>
  <si>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</si>
  <si>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</si>
  <si>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</si>
  <si>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</si>
  <si>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</si>
  <si>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</si>
  <si>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</si>
  <si>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</si>
  <si>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</si>
  <si>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</si>
  <si>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</si>
  <si>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</si>
  <si>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</si>
  <si>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</si>
  <si>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</si>
  <si>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</si>
  <si>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</si>
  <si>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</si>
  <si>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</si>
  <si>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</si>
  <si>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</si>
  <si>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</si>
  <si>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</si>
  <si>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</si>
  <si>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</si>
  <si>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</si>
  <si>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</si>
  <si>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</si>
  <si>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</si>
  <si>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</si>
  <si>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</si>
  <si>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</si>
  <si>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</si>
  <si>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</si>
  <si>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</si>
  <si>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</si>
  <si>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</si>
  <si>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</si>
  <si>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</si>
  <si>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</si>
  <si>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</si>
  <si>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</si>
  <si>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</si>
  <si>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</si>
  <si>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</si>
  <si>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</si>
  <si>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</si>
  <si>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</si>
  <si>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</si>
  <si>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</si>
  <si>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</si>
  <si>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</si>
  <si>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</si>
  <si>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</si>
  <si>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</si>
  <si>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</si>
  <si>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</si>
  <si>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</si>
  <si>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</si>
  <si>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</si>
  <si>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</si>
  <si>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</si>
  <si>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</si>
  <si>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</si>
  <si>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</si>
  <si>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</si>
  <si>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</si>
  <si>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</si>
  <si>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</si>
  <si>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</si>
  <si>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</si>
  <si>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</si>
  <si>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</si>
  <si>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</si>
  <si>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</si>
  <si>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</si>
  <si>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</si>
  <si>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</si>
  <si>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</si>
  <si>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</si>
  <si>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</si>
  <si>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</si>
  <si>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</si>
  <si>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</si>
  <si>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</si>
  <si>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</si>
  <si>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</si>
  <si>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</si>
  <si>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</si>
  <si>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</si>
  <si>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</si>
  <si>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</si>
  <si>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</si>
  <si>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</si>
  <si>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</si>
  <si>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</si>
  <si>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</si>
  <si>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</si>
  <si>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</si>
  <si>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</si>
  <si>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</si>
  <si>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</si>
  <si>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</si>
  <si>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</si>
  <si>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</si>
  <si>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</si>
  <si>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</si>
  <si>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</si>
  <si>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</si>
  <si>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</si>
  <si>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</si>
  <si>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</si>
  <si>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</si>
  <si>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</si>
  <si>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</si>
  <si>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</si>
  <si>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</si>
  <si>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</si>
  <si>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</si>
  <si>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</si>
  <si>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</si>
  <si>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</si>
  <si>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</si>
  <si>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</si>
  <si>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</si>
  <si>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</si>
  <si>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</si>
  <si>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</si>
  <si>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</si>
  <si>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</si>
  <si>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</si>
  <si>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</si>
  <si>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</si>
  <si>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</si>
  <si>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</si>
  <si>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</si>
  <si>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</si>
  <si>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</si>
  <si>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</si>
  <si>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</si>
  <si>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</si>
  <si>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</si>
  <si>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</si>
  <si>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</si>
  <si>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</si>
  <si>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</si>
  <si>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</si>
  <si>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</si>
  <si>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</si>
  <si>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</si>
  <si>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</si>
  <si>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</si>
  <si>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</si>
  <si>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</si>
  <si>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</si>
  <si>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</si>
  <si>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</si>
  <si>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</si>
  <si>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</si>
  <si>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</si>
  <si>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</si>
  <si>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</si>
  <si>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</si>
  <si>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</si>
  <si>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</si>
  <si>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</si>
  <si>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</si>
  <si>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</si>
  <si>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</si>
  <si>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</si>
  <si>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</si>
  <si>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</si>
  <si>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</si>
  <si>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</si>
  <si>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</si>
  <si>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</si>
  <si>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</si>
  <si>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</si>
  <si>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</si>
  <si>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</si>
  <si>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</si>
  <si>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</si>
  <si>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</si>
  <si>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</si>
  <si>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</si>
  <si>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</si>
  <si>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</si>
  <si>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</si>
  <si>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</si>
  <si>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</si>
  <si>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</si>
  <si>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</si>
  <si>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</si>
  <si>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</si>
  <si>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</si>
  <si>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</si>
  <si>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</si>
  <si>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</si>
  <si>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</si>
  <si>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</si>
  <si>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</si>
  <si>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</si>
  <si>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</si>
  <si>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</si>
  <si>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</si>
  <si>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</si>
  <si>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</si>
  <si>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</si>
  <si>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</si>
  <si>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</si>
  <si>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</si>
  <si>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</si>
  <si>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</si>
  <si>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</si>
  <si>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</si>
  <si>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</si>
  <si>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</si>
  <si>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</si>
  <si>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</si>
  <si>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</si>
  <si>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</si>
  <si>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</si>
  <si>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</si>
  <si>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</si>
  <si>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</si>
  <si>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</si>
  <si>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</si>
  <si>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</si>
  <si>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</si>
  <si>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</si>
  <si>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</si>
  <si>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</si>
  <si>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</si>
  <si>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</si>
  <si>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</si>
  <si>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</si>
  <si>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</si>
  <si>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</si>
  <si>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</si>
  <si>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</si>
  <si>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</si>
  <si>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</si>
  <si>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</si>
  <si>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</si>
  <si>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</si>
  <si>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</si>
  <si>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</si>
  <si>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</si>
  <si>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</si>
  <si>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</si>
  <si>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</si>
  <si>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</si>
  <si>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</si>
  <si>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</si>
  <si>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</si>
  <si>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</si>
  <si>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</si>
  <si>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</si>
  <si>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</si>
  <si>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</si>
  <si>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</si>
  <si>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</si>
  <si>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</si>
  <si>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</si>
  <si>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</si>
  <si>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</si>
  <si>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</si>
  <si>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</si>
  <si>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</si>
  <si>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</si>
  <si>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</si>
  <si>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</si>
  <si>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</si>
  <si>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</si>
  <si>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</si>
  <si>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</si>
  <si>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</si>
  <si>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</si>
  <si>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</si>
  <si>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</si>
  <si>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</si>
  <si>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</si>
  <si>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</si>
  <si>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</si>
  <si>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</si>
  <si>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</si>
  <si>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</si>
  <si>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</si>
  <si>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</si>
  <si>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</si>
  <si>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</si>
  <si>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</si>
  <si>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</si>
  <si>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</si>
  <si>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</si>
  <si>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</si>
  <si>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</si>
  <si>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</si>
  <si>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</si>
  <si>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</si>
  <si>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</si>
  <si>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</si>
  <si>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</si>
  <si>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</si>
  <si>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</si>
  <si>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</si>
  <si>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</si>
  <si>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</si>
  <si>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</si>
  <si>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</si>
  <si>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</si>
  <si>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</si>
  <si>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</si>
  <si>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</si>
  <si>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</si>
  <si>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</si>
  <si>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</si>
  <si>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</si>
  <si>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</si>
  <si>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</si>
  <si>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</si>
  <si>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</si>
  <si>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</si>
  <si>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</si>
  <si>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</si>
  <si>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</si>
  <si>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</si>
  <si>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</si>
  <si>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</si>
  <si>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</si>
  <si>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</si>
  <si>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</si>
  <si>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</si>
  <si>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</si>
  <si>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</si>
  <si>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</si>
  <si>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</si>
  <si>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</si>
  <si>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</si>
  <si>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</si>
  <si>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</si>
  <si>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</si>
  <si>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</si>
  <si>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</si>
  <si>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</si>
  <si>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</si>
  <si>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</si>
  <si>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</si>
  <si>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</si>
  <si>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</si>
  <si>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</si>
  <si>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</si>
  <si>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</si>
  <si>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</si>
  <si>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</si>
  <si>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</si>
  <si>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</si>
  <si>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</si>
  <si>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</si>
  <si>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</si>
  <si>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</si>
  <si>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</si>
  <si>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</si>
  <si>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</si>
  <si>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</si>
  <si>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</si>
  <si>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</si>
  <si>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</si>
  <si>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</si>
  <si>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</si>
  <si>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</si>
  <si>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</si>
  <si>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</si>
  <si>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</si>
  <si>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</si>
  <si>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</si>
  <si>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</si>
  <si>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</si>
  <si>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</si>
  <si>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</si>
  <si>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</si>
  <si>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</si>
  <si>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</si>
  <si>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</si>
  <si>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</si>
  <si>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</si>
  <si>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</si>
  <si>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</si>
  <si>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</si>
  <si>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</si>
  <si>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</si>
  <si>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</si>
  <si>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</si>
  <si>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</si>
  <si>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</si>
  <si>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</si>
  <si>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</si>
  <si>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</si>
  <si>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</si>
  <si>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</si>
  <si>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</si>
  <si>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</si>
  <si>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</si>
  <si>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</si>
  <si>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</si>
  <si>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</si>
  <si>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</si>
  <si>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</si>
  <si>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</si>
  <si>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</si>
  <si>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</si>
  <si>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</si>
  <si>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</si>
  <si>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</si>
  <si>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</si>
  <si>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</si>
  <si>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</si>
  <si>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</si>
  <si>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</si>
  <si>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</si>
  <si>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</si>
  <si>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</si>
  <si>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</si>
  <si>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</si>
  <si>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</si>
  <si>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</si>
  <si>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</si>
  <si>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</si>
  <si>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</si>
  <si>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</si>
  <si>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</si>
  <si>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</si>
  <si>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</si>
  <si>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</si>
  <si>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</si>
  <si>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</si>
  <si>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</si>
  <si>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</si>
  <si>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</si>
  <si>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</si>
  <si>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</si>
  <si>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</si>
  <si>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</si>
  <si>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</si>
  <si>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</si>
  <si>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</si>
  <si>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</si>
  <si>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</si>
  <si>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</si>
  <si>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</si>
  <si>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</si>
  <si>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</si>
  <si>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</si>
  <si>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</si>
  <si>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</si>
  <si>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</si>
  <si>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</si>
  <si>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</si>
  <si>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</si>
  <si>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</si>
  <si>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</si>
  <si>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</si>
  <si>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</si>
  <si>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</si>
  <si>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</si>
  <si>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</si>
  <si>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</si>
  <si>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</si>
  <si>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</si>
  <si>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</si>
  <si>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</si>
  <si>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</si>
  <si>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</si>
  <si>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</si>
  <si>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</si>
  <si>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</si>
  <si>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</si>
  <si>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</si>
  <si>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</si>
  <si>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</si>
  <si>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</si>
  <si>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</si>
  <si>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</si>
  <si>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</si>
  <si>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</si>
  <si>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</si>
  <si>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</si>
  <si>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</si>
  <si>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</si>
  <si>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</si>
  <si>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</si>
  <si>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</si>
  <si>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</si>
  <si>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</si>
  <si>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</si>
  <si>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</si>
  <si>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</si>
  <si>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</si>
  <si>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</si>
  <si>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</si>
  <si>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</si>
  <si>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</si>
  <si>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</si>
  <si>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</si>
  <si>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</si>
  <si>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</si>
  <si>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</si>
  <si>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</si>
  <si>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</si>
  <si>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</si>
  <si>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</si>
  <si>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</si>
  <si>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</si>
  <si>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</si>
  <si>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</si>
  <si>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</si>
  <si>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</si>
  <si>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</si>
  <si>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</si>
  <si>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</si>
  <si>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</si>
  <si>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</si>
  <si>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</si>
  <si>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</si>
  <si>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</si>
  <si>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</si>
  <si>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</si>
  <si>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</si>
  <si>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</si>
  <si>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</si>
  <si>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</si>
  <si>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</si>
  <si>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</si>
  <si>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</si>
  <si>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</si>
  <si>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</si>
  <si>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</si>
  <si>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</si>
  <si>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</si>
  <si>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</si>
  <si>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</si>
  <si>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</si>
  <si>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</si>
  <si>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</si>
  <si>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</si>
  <si>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</si>
  <si>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</si>
  <si>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</si>
  <si>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</si>
  <si>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</si>
  <si>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</si>
  <si>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</si>
  <si>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</si>
  <si>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</si>
  <si>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</si>
  <si>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</si>
  <si>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</si>
  <si>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</si>
  <si>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</si>
  <si>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</si>
  <si>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</si>
  <si>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</si>
  <si>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</si>
  <si>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</si>
  <si>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</si>
  <si>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</si>
  <si>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</si>
  <si>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</si>
  <si>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</si>
  <si>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</si>
  <si>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</si>
  <si>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</si>
  <si>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</si>
  <si>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</si>
  <si>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</si>
  <si>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</si>
  <si>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</si>
  <si>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</si>
  <si>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</si>
  <si>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</si>
  <si>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</si>
  <si>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</si>
  <si>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</si>
  <si>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</si>
  <si>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</si>
  <si>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</si>
  <si>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</si>
  <si>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</si>
  <si>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</si>
  <si>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</si>
  <si>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</si>
  <si>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</si>
  <si>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</si>
  <si>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</si>
  <si>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</si>
  <si>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</si>
  <si>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</si>
  <si>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</si>
  <si>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</si>
  <si>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</si>
  <si>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</si>
  <si>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</si>
  <si>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</si>
  <si>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</si>
  <si>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</si>
  <si>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</si>
  <si>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</si>
  <si>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</si>
  <si>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</si>
  <si>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</si>
  <si>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</si>
  <si>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</si>
  <si>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</si>
  <si>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</si>
  <si>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</si>
  <si>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</si>
  <si>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</si>
  <si>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</si>
  <si>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</si>
  <si>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</si>
  <si>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</si>
  <si>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</si>
  <si>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</si>
  <si>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</si>
  <si>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</si>
  <si>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</si>
  <si>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</si>
  <si>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</si>
  <si>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</si>
  <si>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</si>
  <si>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</si>
  <si>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</si>
  <si>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</si>
  <si>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</si>
  <si>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</si>
  <si>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</si>
  <si>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</si>
  <si>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</si>
  <si>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</si>
  <si>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</si>
  <si>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</si>
  <si>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</si>
  <si>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</si>
  <si>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</si>
  <si>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</si>
  <si>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</si>
  <si>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</si>
  <si>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</si>
  <si>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</si>
  <si>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</si>
  <si>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</si>
  <si>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</si>
  <si>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</si>
  <si>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</si>
  <si>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</si>
  <si>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</si>
  <si>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</si>
  <si>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</si>
  <si>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</si>
  <si>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</si>
  <si>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</si>
  <si>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</si>
  <si>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</si>
  <si>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</si>
  <si>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</si>
  <si>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</si>
  <si>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</si>
  <si>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</si>
  <si>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</si>
  <si>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</si>
  <si>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</si>
  <si>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</si>
  <si>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</si>
  <si>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</si>
  <si>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</si>
  <si>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</si>
  <si>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</si>
  <si>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</si>
  <si>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</si>
  <si>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</si>
  <si>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</si>
  <si>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</si>
  <si>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</si>
  <si>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</si>
  <si>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</si>
  <si>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</si>
  <si>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</si>
  <si>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</si>
  <si>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</si>
  <si>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</si>
  <si>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</si>
  <si>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</si>
  <si>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</si>
  <si>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</si>
  <si>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</si>
  <si>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</si>
  <si>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</si>
  <si>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</si>
  <si>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</si>
  <si>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</si>
  <si>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</si>
  <si>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</si>
  <si>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</si>
  <si>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</si>
  <si>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</si>
  <si>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</si>
  <si>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</si>
  <si>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</si>
  <si>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</si>
  <si>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</si>
  <si>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</si>
  <si>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</si>
  <si>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</si>
  <si>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</si>
  <si>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</si>
  <si>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</si>
  <si>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</si>
  <si>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</si>
  <si>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</si>
  <si>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</si>
  <si>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</si>
  <si>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</si>
  <si>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</si>
  <si>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</si>
  <si>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</si>
  <si>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</si>
  <si>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</si>
  <si>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</si>
  <si>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</si>
  <si>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</si>
  <si>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</si>
  <si>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</si>
  <si>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</si>
  <si>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</si>
  <si>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</si>
  <si>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</si>
  <si>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</si>
  <si>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</si>
  <si>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</si>
  <si>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</si>
  <si>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</si>
  <si>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</si>
  <si>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</si>
  <si>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</si>
  <si>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</si>
  <si>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</si>
  <si>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</si>
  <si>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</si>
  <si>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</si>
  <si>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</si>
  <si>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</si>
  <si>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</si>
  <si>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</si>
  <si>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</si>
  <si>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</si>
  <si>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</si>
  <si>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</si>
  <si>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</si>
  <si>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</si>
  <si>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</si>
  <si>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</si>
  <si>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</si>
  <si>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</si>
  <si>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</si>
  <si>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</si>
  <si>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</si>
  <si>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</si>
  <si>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</si>
  <si>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</si>
  <si>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</si>
  <si>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</si>
  <si>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</si>
  <si>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</si>
  <si>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</si>
  <si>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</si>
  <si>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</si>
  <si>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</si>
  <si>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</si>
  <si>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</si>
  <si>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</si>
  <si>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</si>
  <si>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</si>
  <si>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</si>
  <si>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</si>
  <si>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</si>
  <si>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</si>
  <si>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</si>
  <si>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</si>
  <si>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</si>
  <si>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</si>
  <si>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</si>
  <si>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</si>
  <si>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</si>
  <si>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</si>
  <si>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</si>
  <si>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</si>
  <si>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</si>
  <si>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</si>
  <si>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</si>
  <si>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</si>
  <si>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</si>
  <si>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</si>
  <si>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</si>
  <si>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</si>
  <si>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</si>
  <si>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</si>
  <si>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</si>
  <si>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</si>
  <si>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</si>
  <si>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</si>
  <si>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</si>
  <si>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</si>
  <si>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</si>
  <si>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</si>
  <si>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</si>
  <si>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</si>
  <si>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</si>
  <si>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</si>
  <si>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</si>
  <si>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</si>
  <si>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</si>
  <si>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</si>
  <si>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</si>
  <si>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</si>
  <si>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</si>
  <si>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</si>
  <si>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</si>
  <si>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</si>
  <si>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</si>
  <si>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</si>
  <si>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</si>
  <si>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</si>
  <si>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</si>
  <si>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</si>
  <si>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</si>
  <si>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</si>
  <si>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</si>
  <si>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</si>
  <si>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</si>
  <si>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</si>
  <si>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</si>
  <si>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</si>
  <si>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</si>
  <si>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</si>
  <si>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</si>
  <si>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</si>
  <si>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</si>
  <si>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</si>
  <si>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</si>
  <si>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</si>
  <si>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</si>
  <si>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</si>
  <si>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</si>
  <si>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</si>
  <si>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</si>
  <si>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</si>
  <si>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</si>
  <si>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</si>
  <si>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</si>
  <si>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</si>
  <si>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</si>
  <si>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</si>
  <si>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</si>
  <si>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</si>
  <si>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</si>
  <si>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</si>
  <si>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</si>
  <si>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</si>
  <si>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</si>
  <si>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</si>
  <si>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</si>
  <si>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</si>
  <si>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</si>
  <si>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</si>
  <si>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</si>
  <si>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</si>
  <si>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</si>
  <si>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</si>
  <si>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</si>
  <si>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</si>
  <si>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</si>
  <si>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</si>
  <si>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</si>
  <si>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</si>
  <si>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</si>
  <si>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</si>
  <si>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</si>
  <si>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</si>
  <si>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</si>
  <si>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</si>
  <si>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</si>
  <si>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</si>
  <si>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</si>
  <si>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</si>
  <si>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</si>
  <si>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</si>
  <si>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</si>
  <si>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</si>
  <si>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</si>
  <si>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</si>
  <si>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</si>
  <si>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</si>
  <si>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</si>
  <si>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</si>
  <si>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</si>
  <si>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</si>
  <si>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</si>
  <si>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</si>
  <si>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</si>
  <si>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</si>
  <si>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</si>
  <si>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</si>
  <si>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</si>
  <si>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</si>
  <si>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</si>
  <si>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</si>
  <si>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</si>
  <si>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</si>
  <si>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</si>
  <si>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</si>
  <si>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</si>
  <si>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</si>
  <si>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</si>
  <si>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</si>
  <si>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</si>
  <si>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</si>
  <si>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</si>
  <si>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</si>
  <si>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</si>
  <si>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</si>
  <si>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</si>
  <si>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</si>
  <si>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</si>
  <si>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</si>
  <si>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</si>
  <si>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</si>
  <si>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</si>
  <si>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</si>
  <si>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</si>
  <si>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</si>
  <si>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</si>
  <si>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</si>
  <si>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</si>
  <si>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</si>
  <si>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</si>
  <si>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</si>
  <si>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</si>
  <si>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</si>
  <si>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</si>
  <si>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</si>
  <si>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</si>
  <si>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</si>
  <si>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</si>
  <si>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</si>
  <si>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</si>
  <si>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</si>
  <si>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</si>
  <si>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</si>
  <si>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</si>
  <si>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</si>
  <si>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</si>
  <si>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</si>
  <si>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</si>
  <si>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</si>
  <si>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</si>
  <si>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</si>
  <si>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</si>
  <si>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</si>
  <si>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</si>
  <si>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</si>
  <si>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</si>
  <si>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</si>
  <si>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</si>
  <si>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</si>
  <si>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</si>
  <si>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</si>
  <si>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</si>
  <si>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</si>
  <si>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</si>
  <si>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</si>
  <si>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</si>
  <si>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</si>
  <si>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</si>
  <si>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</si>
  <si>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</si>
  <si>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</si>
  <si>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</si>
  <si>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</si>
  <si>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</si>
  <si>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</si>
  <si>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</si>
  <si>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</si>
  <si>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</si>
  <si>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</si>
  <si>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</si>
  <si>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</si>
  <si>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</si>
  <si>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</si>
  <si>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</si>
  <si>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</si>
  <si>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</si>
  <si>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</si>
  <si>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</si>
  <si>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</si>
  <si>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</si>
  <si>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</si>
  <si>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</si>
  <si>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</si>
  <si>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</si>
  <si>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</si>
  <si>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</si>
  <si>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</si>
  <si>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</si>
  <si>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</si>
  <si>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</si>
  <si>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</si>
  <si>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</si>
  <si>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</si>
  <si>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</si>
  <si>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</si>
  <si>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</si>
  <si>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</si>
  <si>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</si>
  <si>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</si>
  <si>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</si>
  <si>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</si>
  <si>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</si>
  <si>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</si>
  <si>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</si>
  <si>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</si>
  <si>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</si>
  <si>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</si>
  <si>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</si>
  <si>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</si>
  <si>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</si>
  <si>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</si>
  <si>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</si>
  <si>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</si>
  <si>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</si>
  <si>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</si>
  <si>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</si>
  <si>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</si>
  <si>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</si>
  <si>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</si>
  <si>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</si>
  <si>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</si>
  <si>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</si>
  <si>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</si>
  <si>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</si>
  <si>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</si>
  <si>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</si>
  <si>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</si>
  <si>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</si>
  <si>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</si>
  <si>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</si>
  <si>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</si>
  <si>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</si>
  <si>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</si>
  <si>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</si>
  <si>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</si>
  <si>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</si>
  <si>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</si>
  <si>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</si>
  <si>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</si>
  <si>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</si>
  <si>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</si>
  <si>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</si>
  <si>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</si>
  <si>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</si>
  <si>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</si>
  <si>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</si>
  <si>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</si>
  <si>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</si>
  <si>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</si>
  <si>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</si>
  <si>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</si>
  <si>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</si>
  <si>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</si>
  <si>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</si>
  <si>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</si>
  <si>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</si>
  <si>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</si>
  <si>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</si>
  <si>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</si>
  <si>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</si>
  <si>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</si>
  <si>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</si>
  <si>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</si>
  <si>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</si>
  <si>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</si>
  <si>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</si>
  <si>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</si>
  <si>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</si>
  <si>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</si>
  <si>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</si>
  <si>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</si>
  <si>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</si>
  <si>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</si>
  <si>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</si>
  <si>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</si>
  <si>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</si>
  <si>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</si>
  <si>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</si>
  <si>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</si>
  <si>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</si>
  <si>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</si>
  <si>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</si>
  <si>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</si>
  <si>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</si>
  <si>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</si>
  <si>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</si>
  <si>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</si>
  <si>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</si>
  <si>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</si>
  <si>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</si>
  <si>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</si>
  <si>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</si>
  <si>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</si>
  <si>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</si>
  <si>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</si>
  <si>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</si>
  <si>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</si>
  <si>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</si>
  <si>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</si>
  <si>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</si>
  <si>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</si>
  <si>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</si>
  <si>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</si>
  <si>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</si>
  <si>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</si>
  <si>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</si>
  <si>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</si>
  <si>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</si>
  <si>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</si>
  <si>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</si>
  <si>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</si>
  <si>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</si>
  <si>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</si>
  <si>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</si>
  <si>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</si>
  <si>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</si>
  <si>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</si>
  <si>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</si>
  <si>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</si>
  <si>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</si>
  <si>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</si>
  <si>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</si>
  <si>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</si>
  <si>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</si>
  <si>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</si>
  <si>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</si>
  <si>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</si>
  <si>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</si>
  <si>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</si>
  <si>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</si>
  <si>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</si>
  <si>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</si>
  <si>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</si>
  <si>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</si>
  <si>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</si>
  <si>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</si>
  <si>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</si>
  <si>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</si>
  <si>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</si>
  <si>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</si>
  <si>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</si>
  <si>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</si>
  <si>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</si>
  <si>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</si>
  <si>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</si>
  <si>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</si>
  <si>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</si>
  <si>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</si>
  <si>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</si>
  <si>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</si>
  <si>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</si>
  <si>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</si>
  <si>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</si>
  <si>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</si>
  <si>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</si>
  <si>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</si>
  <si>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</si>
  <si>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</si>
  <si>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</si>
  <si>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</si>
  <si>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</si>
  <si>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</si>
  <si>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</si>
  <si>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</si>
  <si>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</si>
  <si>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</si>
  <si>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</si>
  <si>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</si>
  <si>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</si>
  <si>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</si>
  <si>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</si>
  <si>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</si>
  <si>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</si>
  <si>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</si>
  <si>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</si>
  <si>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</si>
  <si>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</si>
  <si>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</si>
  <si>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</si>
  <si>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</si>
  <si>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</si>
  <si>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</si>
  <si>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</si>
  <si>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</si>
  <si>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</si>
  <si>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</si>
  <si>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</si>
  <si>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</si>
  <si>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</si>
  <si>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</si>
  <si>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</si>
  <si>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</si>
  <si>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</si>
  <si>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</si>
  <si>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</si>
  <si>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</si>
  <si>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</si>
  <si>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</si>
  <si>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</si>
  <si>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</si>
  <si>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</si>
  <si>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</si>
  <si>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</si>
  <si>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</si>
  <si>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</si>
  <si>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</si>
  <si>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</si>
  <si>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</si>
  <si>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</si>
  <si>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</si>
  <si>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</si>
  <si>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</si>
  <si>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</si>
  <si>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</si>
  <si>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</si>
  <si>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</si>
  <si>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</si>
  <si>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</si>
  <si>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</si>
  <si>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</si>
  <si>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</si>
  <si>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</si>
  <si>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</si>
  <si>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</si>
  <si>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</si>
  <si>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</si>
  <si>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</si>
  <si>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</si>
  <si>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</si>
  <si>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</si>
  <si>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</si>
  <si>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</si>
  <si>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</si>
  <si>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</si>
  <si>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</si>
  <si>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</si>
  <si>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</si>
  <si>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</si>
  <si>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</si>
  <si>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</si>
  <si>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</si>
  <si>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</si>
  <si>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</si>
  <si>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</si>
  <si>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</si>
  <si>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</si>
  <si>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</si>
  <si>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</si>
  <si>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</si>
  <si>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</si>
  <si>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</si>
  <si>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</si>
  <si>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</si>
  <si>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</si>
  <si>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</si>
  <si>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</si>
  <si>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</si>
  <si>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</si>
  <si>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</si>
  <si>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</si>
  <si>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</si>
  <si>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</si>
  <si>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</si>
  <si>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</si>
  <si>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</si>
  <si>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</si>
  <si>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</si>
  <si>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</si>
  <si>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</si>
  <si>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</si>
  <si>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</si>
  <si>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</si>
  <si>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</si>
  <si>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</si>
  <si>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</si>
  <si>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</si>
  <si>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</si>
  <si>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</si>
  <si>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</si>
  <si>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</si>
  <si>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</si>
  <si>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</si>
  <si>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</si>
  <si>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</si>
  <si>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</si>
  <si>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</si>
  <si>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</si>
  <si>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</si>
  <si>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</si>
  <si>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</si>
  <si>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</si>
  <si>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</si>
  <si>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</si>
  <si>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</si>
  <si>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</si>
  <si>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</si>
  <si>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</si>
  <si>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</si>
  <si>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</si>
  <si>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</si>
  <si>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</si>
  <si>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</si>
  <si>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</si>
  <si>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</si>
  <si>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</si>
  <si>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</si>
  <si>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</si>
  <si>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</si>
  <si>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</si>
  <si>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</si>
  <si>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</si>
  <si>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</si>
  <si>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</si>
  <si>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</si>
  <si>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</si>
  <si>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</si>
  <si>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</si>
  <si>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</si>
  <si>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</si>
  <si>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</si>
  <si>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</si>
  <si>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</si>
  <si>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</si>
  <si>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</si>
  <si>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</si>
  <si>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</si>
  <si>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</si>
  <si>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</si>
  <si>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</si>
  <si>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</si>
  <si>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</si>
  <si>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</si>
  <si>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</si>
  <si>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</si>
  <si>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</si>
  <si>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</si>
  <si>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</si>
  <si>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</si>
  <si>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</si>
  <si>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</si>
  <si>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</si>
  <si>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</si>
  <si>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</si>
  <si>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</si>
  <si>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</si>
  <si>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</si>
  <si>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</si>
  <si>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</si>
  <si>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</si>
  <si>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</si>
  <si>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</si>
  <si>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</si>
  <si>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</si>
  <si>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</si>
  <si>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</si>
  <si>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</si>
  <si>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</si>
  <si>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</si>
  <si>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</si>
  <si>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</si>
  <si>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</si>
  <si>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</si>
  <si>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</si>
  <si>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</si>
  <si>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</si>
  <si>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</si>
  <si>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</si>
  <si>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</si>
  <si>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</si>
  <si>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</si>
  <si>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</si>
  <si>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</si>
  <si>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</si>
  <si>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</si>
  <si>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</si>
  <si>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</si>
  <si>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</si>
  <si>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</si>
  <si>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</si>
  <si>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</si>
  <si>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</si>
  <si>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</si>
  <si>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</si>
  <si>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</si>
  <si>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</si>
  <si>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</si>
  <si>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</si>
  <si>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</si>
  <si>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</si>
  <si>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</si>
  <si>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</si>
  <si>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</si>
  <si>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</si>
  <si>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</si>
  <si>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</si>
  <si>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</si>
  <si>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</si>
  <si>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</si>
  <si>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</si>
  <si>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</si>
  <si>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</si>
  <si>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</si>
  <si>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</si>
  <si>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</si>
  <si>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</si>
  <si>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</si>
  <si>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</si>
  <si>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</si>
  <si>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</si>
  <si>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</si>
  <si>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</si>
  <si>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</si>
  <si>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</si>
  <si>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</si>
  <si>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</si>
  <si>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</si>
  <si>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</si>
  <si>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</si>
  <si>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</si>
  <si>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</si>
  <si>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</si>
  <si>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</si>
  <si>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</si>
  <si>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</si>
  <si>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</si>
  <si>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</si>
  <si>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</si>
  <si>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</si>
  <si>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</si>
  <si>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</si>
  <si>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</si>
  <si>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</si>
  <si>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</si>
  <si>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</si>
  <si>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</si>
  <si>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</si>
  <si>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</si>
  <si>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</si>
  <si>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</si>
  <si>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</si>
  <si>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</si>
  <si>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</si>
  <si>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</si>
  <si>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</si>
  <si>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</si>
  <si>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</si>
  <si>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</si>
  <si>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</si>
  <si>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</si>
  <si>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</si>
  <si>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</si>
  <si>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</si>
  <si>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</si>
  <si>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</si>
  <si>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</si>
  <si>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</si>
  <si>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</si>
  <si>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</si>
  <si>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</si>
  <si>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</si>
  <si>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</si>
  <si>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</si>
  <si>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</si>
  <si>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</si>
  <si>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</si>
  <si>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</si>
  <si>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</si>
  <si>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</si>
  <si>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</si>
  <si>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</si>
  <si>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</si>
  <si>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</si>
  <si>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</si>
  <si>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</si>
  <si>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</si>
  <si>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</si>
  <si>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</si>
  <si>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</si>
  <si>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</si>
  <si>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</si>
  <si>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</si>
  <si>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</si>
  <si>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</si>
  <si>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</si>
  <si>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</si>
  <si>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</si>
  <si>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</si>
  <si>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</si>
  <si>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</si>
  <si>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</si>
  <si>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</si>
  <si>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</si>
  <si>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</si>
  <si>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</si>
  <si>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</si>
  <si>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</si>
  <si>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</si>
  <si>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</si>
  <si>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</si>
  <si>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</si>
  <si>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</si>
  <si>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</si>
  <si>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</si>
  <si>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</si>
  <si>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</si>
  <si>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</si>
  <si>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</si>
  <si>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</si>
  <si>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</si>
  <si>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</si>
  <si>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</si>
  <si>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</si>
  <si>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</si>
  <si>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</si>
  <si>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</si>
  <si>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</si>
  <si>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</si>
  <si>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</si>
  <si>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</si>
  <si>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</si>
  <si>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</si>
  <si>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</si>
  <si>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</si>
  <si>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</si>
  <si>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</si>
  <si>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</si>
  <si>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</si>
  <si>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</si>
  <si>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</si>
  <si>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</si>
  <si>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</si>
  <si>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</si>
  <si>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</si>
  <si>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</si>
  <si>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</si>
  <si>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</si>
  <si>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</si>
  <si>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</si>
  <si>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</si>
  <si>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</si>
  <si>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</si>
  <si>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</si>
  <si>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</si>
  <si>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</si>
  <si>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</si>
  <si>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</si>
  <si>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</si>
  <si>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</si>
  <si>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</si>
  <si>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</si>
  <si>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</si>
  <si>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</si>
  <si>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</si>
  <si>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</si>
  <si>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</si>
  <si>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</si>
  <si>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</si>
  <si>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</si>
  <si>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</si>
  <si>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</si>
  <si>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</si>
  <si>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</si>
  <si>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</si>
  <si>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</si>
  <si>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</si>
  <si>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</si>
  <si>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</si>
  <si>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</si>
  <si>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</si>
  <si>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</si>
  <si>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</si>
  <si>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</si>
  <si>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</si>
  <si>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</si>
  <si>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</si>
  <si>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</si>
  <si>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</si>
  <si>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</si>
  <si>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</si>
  <si>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</si>
  <si>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</si>
  <si>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</si>
  <si>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</si>
  <si>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</si>
  <si>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</si>
  <si>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</si>
  <si>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</si>
  <si>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</si>
  <si>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</si>
  <si>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</si>
  <si>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</si>
  <si>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</si>
  <si>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</si>
  <si>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</si>
  <si>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</si>
  <si>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</si>
  <si>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</si>
  <si>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</si>
  <si>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</si>
  <si>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</si>
  <si>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</si>
  <si>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</si>
  <si>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</si>
  <si>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</si>
  <si>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</si>
  <si>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</si>
  <si>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</si>
  <si>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</si>
  <si>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</si>
  <si>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</si>
  <si>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</si>
  <si>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</si>
  <si>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</si>
  <si>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</si>
  <si>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</si>
  <si>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</si>
  <si>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</si>
  <si>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</si>
  <si>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</si>
  <si>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</si>
  <si>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</si>
  <si>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</si>
  <si>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</si>
  <si>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</si>
  <si>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</si>
  <si>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</si>
  <si>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</si>
  <si>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</si>
  <si>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</si>
  <si>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</si>
  <si>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</si>
  <si>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</si>
  <si>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</si>
  <si>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</si>
  <si>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</si>
  <si>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</si>
  <si>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</si>
  <si>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</si>
  <si>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</si>
  <si>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</si>
  <si>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</si>
  <si>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</si>
  <si>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</si>
  <si>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</si>
  <si>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</si>
  <si>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</si>
  <si>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</si>
  <si>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</si>
  <si>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</si>
  <si>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</si>
  <si>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</si>
  <si>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</si>
  <si>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</si>
  <si>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</si>
  <si>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</si>
  <si>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</si>
  <si>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</si>
  <si>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</si>
  <si>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</si>
  <si>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</si>
  <si>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</si>
  <si>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</si>
  <si>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</si>
  <si>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</si>
  <si>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</si>
  <si>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</si>
  <si>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</si>
  <si>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</si>
  <si>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</si>
  <si>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</si>
  <si>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</si>
  <si>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</si>
  <si>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</si>
  <si>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</si>
  <si>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</si>
  <si>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</si>
  <si>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</si>
  <si>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</si>
  <si>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</si>
  <si>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</si>
  <si>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</si>
  <si>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</si>
  <si>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</si>
  <si>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</si>
  <si>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</si>
  <si>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</si>
  <si>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</si>
  <si>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</si>
  <si>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</si>
  <si>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</si>
  <si>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</si>
  <si>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</si>
  <si>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</si>
  <si>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</si>
  <si>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</si>
  <si>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</si>
  <si>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</si>
  <si>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</si>
  <si>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</si>
  <si>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</si>
  <si>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</si>
  <si>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</si>
  <si>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</si>
  <si>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</si>
  <si>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</si>
  <si>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</si>
  <si>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</si>
  <si>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</si>
  <si>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</si>
  <si>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</si>
  <si>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</si>
  <si>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</si>
  <si>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</si>
  <si>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</si>
  <si>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</si>
  <si>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</si>
  <si>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</si>
  <si>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</si>
  <si>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</si>
  <si>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</si>
  <si>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</si>
  <si>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</si>
  <si>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</si>
  <si>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</si>
  <si>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</si>
  <si>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</si>
  <si>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</si>
  <si>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</si>
  <si>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</si>
  <si>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</si>
  <si>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</si>
  <si>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</si>
  <si>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</si>
  <si>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</si>
  <si>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</si>
  <si>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</si>
  <si>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</si>
  <si>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</si>
  <si>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</si>
  <si>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</si>
  <si>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</si>
  <si>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</si>
  <si>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</si>
  <si>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</si>
  <si>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</si>
  <si>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</si>
  <si>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</si>
  <si>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</si>
  <si>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</si>
  <si>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</si>
  <si>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</si>
  <si>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</si>
  <si>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</si>
  <si>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</si>
  <si>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</si>
  <si>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</si>
  <si>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</si>
  <si>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</si>
  <si>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</si>
  <si>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</si>
  <si>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</si>
  <si>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</si>
  <si>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</si>
  <si>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</si>
  <si>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</si>
  <si>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</si>
  <si>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</si>
  <si>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</si>
  <si>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</si>
  <si>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</si>
  <si>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</si>
  <si>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</si>
  <si>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</si>
  <si>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</si>
  <si>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</si>
  <si>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</si>
  <si>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</si>
  <si>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</si>
  <si>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</si>
  <si>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</si>
  <si>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</si>
  <si>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</si>
  <si>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</si>
  <si>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</si>
  <si>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</si>
  <si>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</si>
  <si>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</si>
  <si>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</si>
  <si>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</si>
  <si>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</si>
  <si>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</si>
  <si>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</si>
  <si>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</si>
  <si>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</si>
  <si>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</si>
  <si>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</si>
  <si>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</si>
  <si>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</si>
  <si>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</si>
  <si>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</si>
  <si>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</si>
  <si>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</si>
  <si>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</si>
  <si>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</si>
  <si>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</si>
  <si>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</si>
  <si>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</si>
  <si>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</si>
  <si>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</si>
  <si>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</si>
  <si>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</si>
  <si>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</si>
  <si>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</si>
  <si>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</si>
  <si>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</si>
  <si>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</si>
  <si>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</si>
  <si>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</si>
  <si>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</si>
  <si>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</si>
  <si>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</si>
  <si>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</si>
  <si>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</si>
  <si>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</si>
  <si>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</si>
  <si>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</si>
  <si>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</si>
  <si>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</si>
  <si>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</si>
  <si>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</si>
  <si>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</si>
  <si>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</si>
  <si>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</si>
  <si>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</si>
  <si>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</si>
  <si>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</si>
  <si>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</si>
  <si>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</si>
  <si>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</si>
  <si>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</si>
  <si>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</si>
  <si>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</si>
  <si>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</si>
  <si>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</si>
  <si>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</si>
  <si>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</si>
  <si>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</si>
  <si>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</si>
  <si>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</si>
  <si>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</si>
  <si>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</si>
  <si>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</si>
  <si>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</si>
  <si>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</si>
  <si>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</si>
  <si>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</si>
  <si>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</si>
  <si>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</si>
  <si>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</si>
  <si>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</si>
  <si>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</si>
  <si>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</si>
  <si>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</si>
  <si>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</si>
  <si>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</si>
  <si>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</si>
  <si>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</si>
  <si>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</si>
  <si>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</si>
  <si>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</si>
  <si>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</si>
  <si>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</si>
  <si>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</si>
  <si>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</si>
  <si>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</si>
  <si>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</si>
  <si>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</si>
  <si>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</si>
  <si>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</si>
  <si>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</si>
  <si>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</si>
  <si>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</si>
  <si>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</si>
  <si>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</si>
  <si>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</si>
  <si>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</si>
  <si>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</si>
  <si>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</si>
  <si>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</si>
  <si>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</si>
  <si>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</si>
  <si>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</si>
  <si>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</si>
  <si>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</si>
  <si>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</si>
  <si>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</si>
  <si>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</si>
  <si>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</si>
  <si>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</si>
  <si>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</si>
  <si>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</si>
  <si>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</si>
  <si>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</si>
  <si>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</si>
  <si>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</si>
  <si>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</si>
  <si>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</si>
  <si>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</si>
  <si>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</si>
  <si>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</si>
  <si>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</si>
  <si>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</si>
  <si>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</si>
  <si>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</si>
  <si>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</si>
  <si>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</si>
  <si>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</si>
  <si>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</si>
  <si>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</si>
  <si>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</si>
  <si>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</si>
  <si>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</si>
  <si>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</si>
  <si>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</si>
  <si>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</si>
  <si>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</si>
  <si>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</si>
  <si>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</si>
  <si>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</si>
  <si>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</si>
  <si>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</si>
  <si>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</si>
  <si>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</si>
  <si>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</si>
  <si>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</si>
  <si>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</si>
  <si>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</si>
  <si>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</si>
  <si>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</si>
  <si>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</si>
  <si>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</si>
  <si>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</si>
  <si>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</si>
  <si>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</si>
  <si>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</si>
  <si>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</si>
  <si>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</si>
  <si>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</si>
  <si>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</si>
  <si>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</si>
  <si>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</si>
  <si>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</si>
  <si>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</si>
  <si>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</si>
  <si>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</si>
  <si>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</si>
  <si>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</si>
  <si>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</si>
  <si>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</si>
  <si>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</si>
  <si>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</si>
  <si>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</si>
  <si>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</si>
  <si>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</si>
  <si>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</si>
  <si>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</si>
  <si>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</si>
  <si>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</si>
  <si>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</si>
  <si>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</si>
  <si>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</si>
  <si>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</si>
  <si>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</si>
  <si>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</si>
  <si>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</si>
  <si>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</si>
  <si>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</si>
  <si>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</si>
  <si>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</si>
  <si>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</si>
  <si>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</si>
  <si>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</si>
  <si>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</si>
  <si>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</si>
  <si>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</si>
  <si>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</si>
  <si>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</si>
  <si>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</si>
  <si>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</si>
  <si>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</si>
  <si>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</si>
  <si>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</si>
  <si>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</si>
  <si>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</si>
  <si>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</si>
  <si>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</si>
  <si>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</si>
  <si>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</si>
  <si>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</si>
  <si>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</si>
  <si>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</si>
  <si>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</si>
  <si>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</si>
  <si>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</si>
  <si>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</si>
  <si>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</si>
  <si>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</si>
  <si>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</si>
  <si>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</si>
  <si>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</si>
  <si>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</si>
  <si>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</si>
  <si>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</si>
  <si>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</si>
  <si>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</si>
  <si>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</si>
  <si>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</si>
  <si>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</si>
  <si>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</si>
  <si>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</si>
  <si>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</si>
  <si>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</si>
  <si>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</si>
  <si>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</si>
  <si>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</si>
  <si>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</si>
  <si>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</si>
  <si>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</si>
  <si>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</si>
  <si>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</si>
  <si>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</si>
  <si>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</si>
  <si>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</si>
  <si>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</si>
  <si>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</si>
  <si>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</si>
  <si>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</si>
  <si>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</si>
  <si>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</si>
  <si>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</si>
  <si>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</si>
  <si>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</si>
  <si>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</si>
  <si>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</si>
  <si>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</si>
  <si>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</si>
  <si>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</si>
  <si>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</si>
  <si>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</si>
  <si>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</si>
  <si>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</si>
  <si>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</si>
  <si>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</si>
  <si>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</si>
  <si>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</si>
  <si>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</si>
  <si>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</si>
  <si>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</si>
  <si>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</si>
  <si>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</si>
  <si>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</si>
  <si>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</si>
  <si>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</si>
  <si>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</si>
  <si>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</si>
  <si>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</si>
  <si>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</si>
  <si>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</si>
  <si>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</si>
  <si>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</si>
  <si>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</si>
  <si>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</si>
  <si>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</si>
  <si>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</si>
  <si>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</si>
  <si>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</si>
  <si>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</si>
  <si>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</si>
  <si>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</si>
  <si>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</si>
  <si>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</si>
  <si>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</si>
  <si>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</si>
  <si>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</si>
  <si>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</si>
  <si>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</si>
  <si>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</si>
  <si>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</si>
  <si>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</si>
  <si>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</si>
  <si>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</si>
  <si>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</si>
  <si>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</si>
  <si>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</si>
  <si>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</si>
  <si>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</si>
  <si>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</si>
  <si>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</si>
  <si>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</si>
  <si>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</si>
  <si>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</si>
  <si>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</si>
  <si>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</si>
  <si>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</si>
  <si>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</si>
  <si>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</si>
  <si>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</si>
  <si>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</si>
  <si>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</si>
  <si>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</si>
  <si>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</si>
  <si>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</si>
  <si>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</si>
  <si>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</si>
  <si>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</si>
  <si>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</si>
  <si>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</si>
  <si>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</si>
  <si>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</si>
  <si>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</si>
  <si>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</si>
  <si>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</si>
  <si>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</si>
  <si>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</si>
  <si>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</si>
  <si>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</si>
  <si>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</si>
  <si>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</si>
  <si>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</si>
  <si>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</si>
  <si>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</si>
  <si>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</si>
  <si>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</si>
  <si>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</si>
  <si>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</si>
  <si>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</si>
  <si>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</si>
  <si>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</si>
  <si>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</si>
  <si>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</si>
  <si>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</si>
  <si>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</si>
  <si>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</si>
  <si>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</si>
  <si>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</si>
  <si>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</si>
  <si>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</si>
  <si>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</si>
  <si>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</si>
  <si>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</si>
  <si>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</si>
  <si>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</si>
  <si>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</si>
  <si>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</si>
  <si>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</si>
  <si>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</si>
  <si>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</si>
  <si>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</si>
  <si>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</si>
  <si>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</si>
  <si>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</si>
  <si>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</si>
  <si>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</si>
  <si>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</si>
  <si>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</si>
  <si>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</si>
  <si>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</si>
  <si>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</si>
  <si>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</si>
  <si>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</si>
  <si>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</si>
  <si>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</si>
  <si>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</si>
  <si>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</si>
  <si>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</si>
  <si>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</si>
  <si>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</si>
  <si>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</si>
  <si>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</si>
  <si>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</si>
  <si>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</si>
  <si>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</si>
  <si>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</si>
  <si>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</si>
  <si>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</si>
  <si>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</si>
  <si>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</si>
  <si>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</si>
  <si>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</si>
  <si>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</si>
  <si>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</si>
  <si>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</si>
  <si>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</si>
  <si>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</si>
  <si>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</si>
  <si>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</si>
  <si>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</si>
  <si>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</si>
  <si>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</si>
  <si>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</si>
  <si>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</si>
  <si>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</si>
  <si>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</si>
  <si>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</si>
  <si>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</si>
  <si>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</si>
  <si>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</si>
  <si>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</si>
  <si>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</si>
  <si>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</si>
  <si>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</si>
  <si>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</si>
  <si>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</si>
  <si>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</si>
  <si>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</si>
  <si>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</si>
  <si>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</si>
  <si>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</si>
  <si>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</si>
  <si>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</si>
  <si>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</si>
  <si>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</si>
  <si>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</si>
  <si>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</si>
  <si>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</si>
  <si>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</si>
  <si>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</si>
  <si>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</si>
  <si>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</si>
  <si>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</si>
  <si>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</si>
  <si>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</si>
  <si>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</si>
  <si>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</si>
  <si>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</si>
  <si>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</si>
  <si>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</si>
  <si>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</si>
  <si>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</si>
  <si>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</si>
  <si>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</si>
  <si>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</si>
  <si>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</si>
  <si>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</si>
  <si>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</si>
  <si>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</si>
  <si>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</si>
  <si>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</si>
  <si>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</si>
  <si>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</si>
  <si>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</si>
  <si>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</si>
  <si>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</si>
  <si>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</si>
  <si>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</si>
  <si>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</si>
  <si>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</si>
  <si>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</si>
  <si>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</si>
  <si>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</si>
  <si>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</si>
  <si>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</si>
  <si>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</si>
  <si>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</si>
  <si>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</si>
  <si>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</si>
  <si>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</si>
  <si>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</si>
  <si>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</si>
  <si>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</si>
  <si>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</si>
  <si>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</si>
  <si>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</si>
  <si>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</si>
  <si>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</si>
  <si>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</si>
  <si>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</si>
  <si>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</si>
  <si>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</si>
  <si>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</si>
  <si>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</si>
  <si>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</si>
  <si>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</si>
  <si>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</si>
  <si>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</si>
  <si>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</si>
  <si>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</si>
  <si>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</si>
  <si>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</si>
  <si>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</si>
  <si>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</si>
  <si>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</si>
  <si>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</si>
  <si>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</si>
  <si>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</si>
  <si>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</si>
  <si>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</si>
  <si>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</si>
  <si>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</si>
  <si>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</si>
  <si>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</si>
  <si>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</si>
  <si>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</si>
  <si>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</si>
  <si>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</si>
  <si>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</si>
  <si>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</si>
  <si>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</si>
  <si>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</si>
  <si>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</si>
  <si>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</si>
  <si>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</si>
  <si>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</si>
  <si>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</si>
  <si>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</si>
  <si>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</si>
  <si>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</si>
  <si>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</si>
  <si>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</si>
  <si>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</si>
  <si>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</si>
  <si>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</si>
  <si>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</si>
  <si>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</si>
  <si>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</si>
  <si>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</si>
  <si>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</si>
  <si>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</si>
  <si>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</si>
  <si>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</si>
  <si>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</si>
  <si>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</si>
  <si>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</si>
  <si>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</si>
  <si>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</si>
  <si>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</si>
  <si>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</si>
  <si>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</si>
  <si>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</si>
  <si>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</si>
  <si>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</si>
  <si>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</si>
  <si>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</si>
  <si>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</si>
  <si>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</si>
  <si>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</si>
  <si>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</si>
  <si>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</si>
  <si>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</si>
  <si>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</si>
  <si>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</si>
  <si>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</si>
  <si>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</si>
  <si>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</si>
  <si>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</si>
  <si>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</si>
  <si>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</si>
  <si>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</si>
  <si>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</si>
  <si>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</si>
  <si>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</si>
  <si>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</si>
  <si>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</si>
  <si>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</si>
  <si>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</si>
  <si>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</si>
  <si>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</si>
  <si>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</si>
  <si>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</si>
  <si>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</si>
  <si>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</si>
  <si>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</si>
  <si>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</si>
  <si>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</si>
  <si>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</si>
  <si>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</si>
  <si>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</si>
  <si>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</si>
  <si>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</si>
  <si>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</si>
  <si>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</si>
  <si>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</si>
  <si>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</si>
  <si>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</si>
  <si>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</si>
  <si>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</si>
  <si>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</si>
  <si>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</si>
  <si>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</si>
  <si>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</si>
  <si>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</si>
  <si>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</si>
  <si>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</si>
  <si>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</si>
  <si>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</si>
  <si>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</si>
  <si>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</si>
  <si>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</si>
  <si>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</si>
  <si>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</si>
  <si>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</si>
  <si>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</si>
  <si>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</si>
  <si>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</si>
  <si>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</si>
  <si>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</si>
  <si>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</si>
  <si>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</si>
  <si>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</si>
  <si>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</si>
  <si>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</si>
  <si>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</si>
  <si>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</si>
  <si>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</si>
  <si>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</si>
  <si>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</si>
  <si>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</si>
  <si>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</si>
  <si>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</si>
  <si>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</si>
  <si>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</si>
  <si>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</si>
  <si>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</si>
  <si>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</si>
  <si>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</si>
  <si>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</si>
  <si>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</si>
  <si>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</si>
  <si>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</si>
  <si>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</si>
  <si>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</si>
  <si>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</si>
  <si>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</si>
  <si>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</si>
  <si>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</si>
  <si>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</si>
  <si>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</si>
  <si>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</si>
  <si>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</si>
  <si>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</si>
  <si>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</si>
  <si>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</si>
  <si>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</si>
  <si>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</si>
  <si>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</si>
  <si>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</si>
  <si>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</si>
  <si>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</si>
  <si>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</si>
  <si>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</si>
  <si>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</si>
  <si>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</si>
  <si>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</si>
  <si>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</si>
  <si>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</si>
  <si>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</si>
  <si>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</si>
  <si>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</si>
  <si>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</si>
  <si>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</si>
  <si>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</si>
  <si>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</si>
  <si>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</si>
  <si>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</si>
  <si>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</si>
  <si>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</si>
  <si>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</si>
  <si>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</si>
  <si>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</si>
  <si>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</si>
  <si>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</si>
  <si>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</si>
  <si>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</si>
  <si>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</si>
  <si>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</si>
  <si>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</si>
  <si>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</si>
  <si>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</si>
  <si>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</si>
  <si>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</si>
  <si>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</si>
  <si>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</si>
  <si>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</si>
  <si>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</si>
  <si>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</si>
  <si>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</si>
  <si>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</si>
  <si>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</si>
  <si>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</si>
  <si>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</si>
  <si>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</si>
  <si>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</si>
  <si>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</si>
  <si>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</si>
  <si>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</si>
  <si>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</si>
  <si>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</si>
  <si>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</si>
  <si>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</si>
  <si>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</si>
  <si>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</si>
  <si>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</si>
  <si>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</si>
  <si>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</si>
  <si>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</si>
  <si>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</si>
  <si>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</si>
  <si>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</si>
  <si>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</si>
  <si>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</si>
  <si>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</si>
  <si>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</si>
  <si>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</si>
  <si>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</si>
  <si>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</si>
  <si>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</si>
  <si>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</si>
  <si>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</si>
  <si>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</si>
  <si>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</si>
  <si>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</si>
  <si>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</si>
  <si>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</si>
  <si>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</si>
  <si>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</si>
  <si>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</si>
  <si>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</si>
  <si>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</si>
  <si>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</si>
  <si>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</si>
  <si>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</si>
  <si>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</si>
  <si>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</si>
  <si>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</si>
  <si>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</si>
  <si>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</si>
  <si>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</si>
  <si>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</si>
  <si>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</si>
  <si>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</si>
  <si>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</si>
  <si>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</si>
  <si>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</si>
  <si>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</si>
  <si>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</si>
  <si>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</si>
  <si>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</si>
  <si>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</si>
  <si>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</si>
  <si>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</si>
  <si>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</si>
  <si>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</si>
  <si>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</si>
  <si>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</si>
  <si>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</si>
  <si>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</si>
  <si>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</si>
  <si>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</si>
  <si>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</si>
  <si>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</si>
  <si>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</si>
  <si>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</si>
  <si>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</si>
  <si>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</si>
  <si>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</si>
  <si>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</si>
  <si>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</si>
  <si>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</si>
  <si>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</si>
  <si>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</si>
  <si>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</si>
  <si>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</si>
  <si>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</si>
  <si>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</si>
  <si>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</si>
  <si>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</si>
  <si>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</si>
  <si>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</si>
  <si>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</si>
  <si>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</si>
  <si>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</si>
  <si>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</si>
  <si>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</si>
  <si>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</si>
  <si>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</si>
  <si>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</si>
  <si>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</si>
  <si>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</si>
  <si>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</si>
  <si>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</si>
  <si>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</si>
  <si>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</si>
  <si>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</si>
  <si>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</si>
  <si>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</si>
  <si>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</si>
  <si>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</si>
  <si>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</si>
  <si>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</si>
  <si>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</si>
  <si>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</si>
  <si>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</si>
  <si>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</si>
  <si>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</si>
  <si>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</si>
  <si>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</si>
  <si>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</si>
  <si>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</si>
  <si>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</si>
  <si>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</si>
  <si>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</si>
  <si>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</si>
  <si>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</si>
  <si>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</si>
  <si>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</si>
  <si>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</si>
  <si>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</si>
  <si>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</si>
  <si>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</si>
  <si>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</si>
  <si>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</si>
  <si>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</si>
  <si>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</si>
  <si>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</si>
  <si>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</si>
  <si>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</si>
  <si>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</si>
  <si>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</si>
  <si>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</si>
  <si>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</si>
  <si>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</si>
  <si>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</si>
  <si>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</si>
  <si>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</si>
  <si>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</si>
  <si>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</si>
  <si>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</si>
  <si>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</si>
  <si>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</si>
  <si>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</si>
  <si>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</si>
  <si>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</si>
  <si>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</si>
  <si>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</si>
  <si>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</si>
  <si>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</si>
  <si>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</si>
  <si>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</si>
  <si>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</si>
  <si>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</si>
  <si>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</si>
  <si>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</si>
  <si>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</si>
  <si>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</si>
  <si>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</si>
  <si>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</si>
  <si>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</si>
  <si>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</si>
  <si>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</si>
  <si>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</si>
  <si>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</si>
  <si>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</si>
  <si>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</si>
  <si>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</si>
  <si>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</si>
  <si>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</si>
  <si>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</si>
  <si>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</si>
  <si>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</si>
  <si>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</si>
  <si>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</si>
  <si>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</si>
  <si>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</si>
  <si>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</si>
  <si>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</si>
  <si>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</si>
  <si>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</si>
  <si>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</si>
  <si>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</si>
  <si>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</si>
  <si>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</si>
  <si>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</si>
  <si>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</si>
  <si>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</si>
  <si>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</si>
  <si>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</si>
  <si>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</si>
  <si>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</si>
  <si>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</si>
  <si>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</si>
  <si>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</si>
  <si>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</si>
  <si>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</si>
  <si>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</si>
  <si>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</si>
  <si>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</si>
  <si>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</si>
  <si>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</si>
  <si>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</si>
  <si>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</si>
  <si>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</si>
  <si>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</si>
  <si>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</si>
  <si>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</si>
  <si>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</si>
  <si>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</si>
  <si>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</si>
  <si>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</si>
  <si>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</si>
  <si>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</si>
  <si>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</si>
  <si>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</si>
  <si>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</si>
  <si>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</si>
  <si>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</si>
  <si>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</si>
  <si>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</si>
  <si>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</si>
  <si>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</si>
  <si>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</si>
  <si>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</si>
  <si>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</si>
  <si>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</si>
  <si>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</si>
  <si>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</si>
  <si>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</si>
  <si>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</si>
  <si>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</si>
  <si>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</si>
  <si>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</si>
  <si>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</si>
  <si>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</si>
  <si>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</si>
  <si>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</si>
  <si>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</si>
  <si>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</si>
  <si>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</si>
  <si>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</si>
  <si>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</si>
  <si>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</si>
  <si>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</si>
  <si>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</si>
  <si>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</si>
  <si>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</si>
  <si>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</si>
  <si>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</si>
  <si>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</si>
  <si>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</si>
  <si>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</si>
  <si>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</si>
  <si>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</si>
  <si>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</si>
  <si>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</si>
  <si>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</si>
  <si>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</si>
  <si>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</si>
  <si>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</si>
  <si>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</si>
  <si>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</si>
  <si>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</si>
  <si>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</si>
  <si>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</si>
  <si>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</si>
  <si>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</si>
  <si>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</si>
  <si>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</si>
  <si>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</si>
  <si>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</si>
  <si>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</si>
  <si>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</si>
  <si>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</si>
  <si>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</si>
  <si>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</si>
  <si>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</si>
  <si>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</si>
  <si>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</si>
  <si>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</si>
  <si>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</si>
  <si>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</si>
  <si>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</si>
  <si>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</si>
  <si>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</si>
  <si>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</si>
  <si>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</si>
  <si>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</si>
  <si>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</si>
  <si>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</si>
  <si>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</si>
  <si>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</si>
  <si>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</si>
  <si>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</si>
  <si>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</si>
  <si>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</si>
  <si>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</si>
  <si>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</si>
  <si>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</si>
  <si>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</si>
  <si>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</si>
  <si>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</si>
  <si>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</si>
  <si>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</si>
  <si>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</si>
  <si>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</si>
  <si>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</si>
  <si>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</si>
  <si>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</si>
  <si>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</si>
  <si>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</si>
  <si>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</si>
  <si>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</si>
  <si>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</si>
  <si>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</si>
  <si>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</si>
  <si>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</si>
  <si>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</si>
  <si>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</si>
  <si>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</si>
  <si>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</si>
  <si>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</si>
  <si>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</si>
  <si>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</si>
  <si>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</si>
  <si>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</si>
  <si>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</si>
  <si>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</si>
  <si>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</si>
  <si>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</si>
  <si>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</si>
  <si>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</si>
  <si>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</si>
  <si>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</si>
  <si>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</si>
  <si>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</si>
  <si>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</si>
  <si>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</si>
  <si>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</si>
  <si>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</si>
  <si>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</si>
  <si>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</si>
  <si>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</si>
  <si>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</si>
  <si>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</si>
  <si>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</si>
  <si>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</si>
  <si>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</si>
  <si>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</si>
  <si>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</si>
  <si>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</si>
  <si>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</si>
  <si>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</si>
  <si>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</si>
  <si>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</si>
  <si>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</si>
  <si>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</si>
  <si>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</si>
  <si>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</si>
  <si>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</si>
  <si>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</si>
  <si>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</si>
  <si>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</si>
  <si>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</si>
  <si>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</si>
  <si>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</si>
  <si>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</si>
  <si>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</si>
  <si>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</si>
  <si>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</si>
  <si>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</si>
  <si>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</si>
  <si>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</si>
  <si>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</si>
  <si>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</si>
  <si>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</si>
  <si>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</si>
  <si>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</si>
  <si>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</si>
  <si>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</si>
  <si>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</si>
  <si>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</si>
  <si>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</si>
  <si>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</si>
  <si>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</si>
  <si>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</si>
  <si>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</si>
  <si>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</si>
  <si>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</si>
  <si>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</si>
  <si>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</si>
  <si>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</si>
  <si>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</si>
  <si>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</si>
  <si>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</si>
  <si>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</si>
  <si>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</si>
  <si>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</si>
  <si>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</si>
  <si>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</si>
  <si>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</si>
  <si>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</si>
  <si>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</si>
  <si>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</si>
  <si>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</si>
  <si>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</si>
  <si>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</si>
  <si>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</si>
  <si>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</si>
  <si>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</si>
  <si>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</si>
  <si>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</si>
  <si>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</si>
  <si>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</si>
  <si>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</si>
  <si>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</si>
  <si>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</si>
  <si>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</si>
  <si>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</si>
  <si>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</si>
  <si>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</si>
  <si>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</si>
  <si>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</si>
  <si>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</si>
  <si>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</si>
  <si>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</si>
  <si>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</si>
  <si>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</si>
  <si>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</si>
  <si>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</si>
  <si>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</si>
  <si>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</si>
  <si>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</si>
  <si>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</si>
  <si>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</si>
  <si>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</si>
  <si>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</si>
  <si>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</si>
  <si>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</si>
  <si>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</si>
  <si>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</si>
  <si>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</si>
  <si>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</si>
  <si>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</si>
  <si>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</si>
  <si>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</si>
  <si>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</si>
  <si>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</si>
  <si>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</si>
  <si>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</si>
  <si>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</si>
  <si>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</si>
  <si>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</si>
  <si>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</si>
  <si>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</si>
  <si>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</si>
  <si>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</si>
  <si>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</si>
  <si>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</si>
  <si>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</si>
  <si>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</si>
  <si>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</si>
  <si>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</si>
  <si>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</si>
  <si>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</si>
  <si>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</si>
  <si>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</si>
  <si>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</si>
  <si>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</si>
  <si>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</si>
  <si>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</si>
  <si>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</si>
  <si>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</si>
  <si>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</si>
  <si>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</si>
  <si>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</si>
  <si>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</si>
  <si>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</si>
  <si>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</si>
  <si>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</si>
  <si>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</si>
  <si>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</si>
  <si>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</si>
  <si>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</si>
  <si>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</si>
  <si>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</si>
  <si>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</si>
  <si>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</si>
  <si>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</si>
  <si>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</si>
  <si>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</si>
  <si>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</si>
  <si>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</si>
  <si>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</si>
  <si>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</si>
  <si>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</si>
  <si>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</si>
  <si>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</si>
  <si>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</si>
  <si>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</si>
  <si>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</si>
  <si>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</si>
  <si>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</si>
  <si>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</si>
  <si>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</si>
  <si>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</si>
  <si>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</si>
  <si>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</si>
  <si>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</si>
  <si>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</si>
  <si>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</si>
  <si>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</si>
  <si>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</si>
  <si>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</si>
  <si>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</si>
  <si>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</si>
  <si>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</si>
  <si>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</si>
  <si>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</si>
  <si>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</si>
  <si>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</si>
  <si>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</si>
  <si>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</si>
  <si>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</si>
  <si>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</si>
  <si>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</si>
  <si>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</si>
  <si>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</si>
  <si>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</si>
  <si>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</si>
  <si>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</si>
  <si>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</si>
  <si>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</si>
  <si>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</si>
  <si>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</si>
  <si>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</si>
  <si>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</si>
  <si>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</si>
  <si>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</si>
  <si>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</si>
  <si>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</si>
  <si>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</si>
  <si>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</si>
  <si>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</si>
  <si>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</si>
  <si>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</si>
  <si>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</si>
  <si>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</si>
  <si>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</si>
  <si>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</si>
  <si>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</si>
  <si>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</si>
  <si>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</si>
  <si>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</si>
  <si>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</si>
  <si>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</si>
  <si>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</si>
  <si>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</si>
  <si>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</si>
  <si>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</si>
  <si>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</si>
  <si>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</si>
  <si>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</si>
  <si>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</si>
  <si>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</si>
  <si>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</si>
  <si>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</si>
  <si>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</si>
  <si>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</si>
  <si>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</si>
  <si>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</si>
  <si>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</si>
  <si>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</si>
  <si>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</si>
  <si>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</si>
  <si>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</si>
  <si>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</si>
  <si>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</si>
  <si>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</si>
  <si>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</si>
  <si>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</si>
  <si>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</si>
  <si>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</si>
  <si>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</si>
  <si>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</si>
  <si>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</si>
  <si>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</si>
  <si>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</si>
  <si>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</si>
  <si>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</si>
  <si>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</si>
  <si>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</si>
  <si>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</si>
  <si>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</si>
  <si>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</si>
  <si>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</si>
  <si>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</si>
  <si>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</si>
  <si>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</si>
  <si>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</si>
  <si>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</si>
  <si>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</si>
  <si>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</si>
  <si>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</si>
  <si>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</si>
  <si>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</si>
  <si>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</si>
  <si>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</si>
  <si>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</si>
  <si>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</si>
  <si>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</si>
  <si>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</si>
  <si>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</si>
  <si>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</si>
  <si>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</si>
  <si>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</si>
  <si>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</si>
  <si>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</si>
  <si>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</si>
  <si>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</si>
  <si>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</si>
  <si>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</si>
  <si>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</si>
  <si>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</si>
  <si>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</si>
  <si>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</si>
  <si>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</si>
  <si>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</si>
  <si>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</si>
  <si>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</si>
  <si>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</si>
  <si>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</si>
  <si>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</si>
  <si>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</si>
  <si>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</si>
  <si>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</si>
  <si>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</si>
  <si>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</si>
  <si>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</si>
  <si>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</si>
  <si>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</si>
  <si>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</si>
  <si>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</si>
  <si>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</si>
  <si>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</si>
  <si>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</si>
  <si>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</si>
  <si>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</si>
  <si>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</si>
  <si>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</si>
  <si>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</si>
  <si>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</si>
  <si>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</si>
  <si>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</si>
  <si>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</si>
  <si>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</si>
  <si>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</si>
  <si>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</si>
  <si>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</si>
  <si>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</si>
  <si>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</si>
  <si>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</si>
  <si>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</si>
  <si>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</si>
  <si>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</si>
  <si>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</si>
  <si>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</si>
  <si>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</si>
  <si>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</si>
  <si>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</si>
  <si>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</si>
  <si>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</si>
  <si>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</si>
  <si>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</si>
  <si>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</si>
  <si>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</si>
  <si>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</si>
  <si>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</si>
  <si>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</si>
  <si>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</si>
  <si>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</si>
  <si>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</si>
  <si>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</si>
  <si>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</si>
  <si>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</si>
  <si>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</si>
  <si>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</si>
  <si>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</si>
  <si>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</si>
  <si>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</si>
  <si>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</si>
  <si>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</si>
  <si>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</si>
  <si>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</si>
  <si>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</si>
  <si>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</si>
  <si>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</si>
  <si>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</si>
  <si>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</si>
  <si>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</si>
  <si>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</si>
  <si>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</si>
  <si>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</si>
  <si>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</si>
  <si>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</si>
  <si>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</si>
  <si>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</si>
  <si>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</si>
  <si>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</si>
  <si>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</si>
  <si>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</si>
  <si>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</si>
  <si>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</si>
  <si>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</si>
  <si>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</si>
  <si>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</si>
  <si>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</si>
  <si>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</si>
  <si>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</si>
  <si>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</si>
  <si>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</si>
  <si>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</si>
  <si>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</si>
  <si>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</si>
  <si>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</si>
  <si>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</si>
  <si>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</si>
  <si>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</si>
  <si>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</si>
  <si>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</si>
  <si>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</si>
  <si>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</si>
  <si>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</si>
  <si>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</si>
  <si>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</si>
  <si>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</si>
  <si>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</si>
  <si>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</si>
  <si>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</si>
  <si>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</si>
  <si>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</si>
  <si>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</si>
  <si>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</si>
  <si>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</si>
  <si>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</si>
  <si>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</si>
  <si>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</si>
  <si>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</si>
  <si>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</si>
  <si>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</si>
  <si>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</si>
  <si>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</si>
  <si>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</si>
  <si>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</si>
  <si>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</si>
  <si>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</si>
  <si>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</si>
  <si>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</si>
  <si>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</si>
  <si>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</si>
  <si>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</si>
  <si>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</si>
  <si>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</si>
  <si>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</si>
  <si>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</si>
  <si>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</si>
  <si>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</si>
  <si>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</si>
  <si>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</si>
  <si>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</si>
  <si>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</si>
  <si>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</si>
  <si>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</si>
  <si>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</si>
  <si>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</si>
  <si>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</si>
  <si>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</si>
  <si>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</si>
  <si>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</si>
  <si>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</si>
  <si>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</si>
  <si>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</si>
  <si>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</si>
  <si>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</si>
  <si>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</si>
  <si>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</si>
  <si>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</si>
  <si>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</si>
  <si>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</si>
  <si>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</si>
  <si>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</si>
  <si>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</si>
  <si>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</si>
  <si>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</si>
  <si>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</si>
  <si>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</si>
  <si>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</si>
  <si>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</si>
  <si>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</si>
  <si>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</si>
  <si>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</si>
  <si>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</si>
  <si>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</si>
  <si>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</si>
  <si>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</si>
  <si>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</si>
  <si>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</si>
  <si>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</si>
  <si>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</si>
  <si>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</si>
  <si>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</si>
  <si>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</si>
  <si>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</si>
  <si>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</si>
  <si>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</si>
  <si>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</si>
  <si>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</si>
  <si>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</si>
  <si>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</si>
  <si>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</si>
  <si>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</si>
  <si>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</si>
  <si>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</si>
  <si>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</si>
  <si>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</si>
  <si>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</si>
  <si>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</si>
  <si>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</si>
  <si>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</si>
  <si>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</si>
  <si>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</si>
  <si>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</si>
  <si>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</si>
  <si>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</si>
  <si>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</si>
  <si>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</si>
  <si>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</si>
  <si>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</si>
  <si>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</si>
  <si>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</si>
  <si>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</si>
  <si>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</si>
  <si>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</si>
  <si>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</si>
  <si>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</si>
  <si>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</si>
  <si>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</si>
  <si>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</si>
  <si>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</si>
  <si>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</si>
  <si>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</si>
  <si>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</si>
  <si>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</si>
  <si>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</si>
  <si>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</si>
  <si>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</si>
  <si>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</si>
  <si>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</si>
  <si>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</si>
  <si>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</si>
  <si>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</si>
  <si>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</si>
  <si>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</si>
  <si>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</si>
  <si>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</si>
  <si>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</si>
  <si>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</si>
  <si>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</si>
  <si>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</si>
  <si>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</si>
  <si>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</si>
  <si>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</si>
  <si>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</si>
  <si>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</si>
  <si>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</si>
  <si>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</si>
  <si>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</si>
  <si>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</si>
  <si>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</si>
  <si>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</si>
  <si>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</si>
  <si>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</si>
  <si>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</si>
  <si>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</si>
  <si>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</si>
  <si>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</si>
  <si>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</si>
  <si>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</si>
  <si>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</si>
  <si>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</si>
  <si>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</si>
  <si>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</si>
  <si>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</si>
  <si>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</si>
  <si>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</si>
  <si>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</si>
  <si>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</si>
  <si>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</si>
  <si>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</si>
  <si>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</si>
  <si>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</si>
  <si>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</si>
  <si>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</si>
  <si>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</si>
  <si>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</si>
  <si>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</si>
  <si>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</si>
  <si>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</si>
  <si>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</si>
  <si>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</si>
  <si>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</si>
  <si>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</si>
  <si>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</si>
  <si>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</si>
  <si>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</si>
  <si>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</si>
  <si>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</si>
  <si>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</si>
  <si>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</si>
  <si>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</si>
  <si>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</si>
  <si>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</si>
  <si>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</si>
  <si>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</si>
  <si>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</si>
  <si>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</si>
  <si>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</si>
  <si>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</si>
  <si>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</si>
  <si>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</si>
  <si>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</si>
  <si>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</si>
  <si>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</si>
  <si>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</si>
  <si>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</si>
  <si>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</si>
  <si>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</si>
  <si>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</si>
  <si>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</si>
  <si>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</si>
  <si>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</si>
  <si>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</si>
  <si>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</si>
  <si>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</si>
  <si>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</si>
  <si>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</si>
  <si>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</si>
  <si>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</si>
  <si>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</si>
  <si>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</si>
  <si>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</si>
  <si>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</si>
  <si>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</si>
  <si>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</si>
  <si>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</si>
  <si>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</si>
  <si>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</si>
  <si>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</si>
  <si>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</si>
  <si>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</si>
  <si>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</si>
  <si>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</si>
  <si>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</si>
  <si>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</si>
  <si>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</si>
  <si>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</si>
  <si>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</si>
  <si>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</si>
  <si>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</si>
  <si>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</si>
  <si>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</si>
  <si>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</si>
  <si>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</si>
  <si>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</si>
  <si>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</si>
  <si>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</si>
  <si>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</si>
  <si>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</si>
  <si>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</si>
  <si>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</si>
  <si>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</si>
  <si>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</si>
  <si>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</si>
  <si>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</si>
  <si>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</si>
  <si>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</si>
  <si>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</si>
  <si>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</si>
  <si>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</si>
  <si>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</si>
  <si>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</si>
  <si>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</si>
  <si>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</si>
  <si>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</si>
  <si>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</si>
  <si>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</si>
  <si>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</si>
  <si>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</si>
  <si>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</si>
  <si>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</si>
  <si>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</si>
  <si>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</si>
  <si>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</si>
  <si>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</si>
  <si>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</si>
  <si>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</si>
  <si>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</si>
  <si>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</si>
  <si>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</si>
  <si>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</si>
  <si>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</si>
  <si>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</si>
  <si>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</si>
  <si>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</si>
  <si>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</si>
  <si>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</si>
  <si>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</si>
  <si>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</si>
  <si>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</si>
  <si>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</si>
  <si>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</si>
  <si>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</si>
  <si>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</si>
  <si>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</si>
  <si>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</si>
  <si>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</si>
  <si>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</si>
  <si>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</si>
  <si>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</si>
  <si>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</si>
  <si>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</si>
  <si>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</si>
  <si>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</si>
  <si>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</si>
  <si>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</si>
  <si>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</si>
  <si>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</si>
  <si>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</si>
  <si>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</si>
  <si>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</si>
  <si>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</si>
  <si>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</si>
  <si>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</si>
  <si>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</si>
  <si>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</si>
  <si>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</si>
  <si>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</si>
  <si>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</si>
  <si>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</si>
  <si>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</si>
  <si>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</si>
  <si>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</si>
  <si>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</si>
  <si>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</si>
  <si>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</si>
  <si>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</si>
  <si>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</si>
  <si>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</si>
  <si>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</si>
  <si>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</si>
  <si>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</si>
  <si>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</si>
  <si>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</si>
  <si>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</si>
  <si>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</si>
  <si>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</si>
  <si>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</si>
  <si>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</si>
  <si>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</si>
  <si>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</si>
  <si>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</si>
  <si>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</si>
  <si>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</si>
  <si>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</si>
  <si>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</si>
  <si>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</si>
  <si>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</si>
  <si>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</si>
  <si>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</si>
  <si>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</si>
  <si>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</si>
  <si>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</si>
  <si>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</si>
  <si>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</si>
  <si>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</si>
  <si>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</si>
  <si>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</si>
  <si>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</si>
  <si>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</si>
  <si>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</si>
  <si>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</si>
  <si>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</si>
  <si>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</si>
  <si>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</si>
  <si>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</si>
  <si>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</si>
  <si>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</si>
  <si>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</si>
  <si>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</si>
  <si>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</si>
  <si>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</si>
  <si>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</si>
  <si>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</si>
  <si>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</si>
  <si>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</si>
  <si>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</si>
  <si>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</si>
  <si>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</si>
  <si>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</si>
  <si>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</si>
  <si>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</si>
  <si>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</si>
  <si>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</si>
  <si>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</si>
  <si>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</si>
  <si>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</si>
  <si>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</si>
  <si>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</si>
  <si>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</si>
  <si>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</si>
  <si>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</si>
  <si>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</si>
  <si>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</si>
  <si>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</si>
  <si>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</si>
  <si>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</si>
  <si>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</si>
  <si>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</si>
  <si>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</si>
  <si>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</si>
  <si>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</si>
  <si>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</si>
  <si>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</si>
  <si>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</si>
  <si>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</si>
  <si>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</si>
  <si>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</si>
  <si>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</si>
  <si>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</si>
  <si>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</si>
  <si>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</si>
  <si>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</si>
  <si>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</si>
  <si>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</si>
  <si>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</si>
  <si>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</si>
  <si>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</si>
  <si>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</si>
  <si>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</si>
  <si>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</si>
  <si>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</si>
  <si>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</si>
  <si>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</si>
  <si>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</si>
  <si>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</si>
  <si>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</si>
  <si>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</si>
  <si>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</si>
  <si>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</si>
  <si>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</si>
  <si>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</si>
  <si>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</si>
  <si>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</si>
  <si>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</si>
  <si>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</si>
  <si>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</si>
  <si>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</si>
  <si>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</si>
  <si>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</si>
  <si>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</si>
  <si>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</si>
  <si>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</si>
  <si>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</si>
  <si>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</si>
  <si>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</si>
  <si>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</si>
  <si>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</si>
  <si>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</si>
  <si>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</si>
  <si>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</si>
  <si>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</si>
  <si>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</si>
  <si>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</si>
  <si>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</si>
  <si>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</si>
  <si>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</si>
  <si>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</si>
  <si>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</si>
  <si>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</si>
  <si>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</si>
  <si>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</si>
  <si>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</si>
  <si>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</si>
  <si>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</si>
  <si>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</si>
  <si>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</si>
  <si>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</si>
  <si>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</si>
  <si>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</si>
  <si>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</si>
  <si>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</si>
  <si>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</si>
  <si>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</si>
  <si>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</si>
  <si>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</si>
  <si>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</si>
  <si>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</si>
  <si>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</si>
  <si>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</si>
  <si>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</si>
  <si>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</si>
  <si>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</si>
  <si>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</si>
  <si>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</si>
  <si>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</si>
  <si>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</si>
  <si>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</si>
  <si>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</si>
  <si>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</si>
  <si>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</si>
  <si>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</si>
  <si>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</si>
  <si>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</si>
  <si>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</si>
  <si>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</si>
  <si>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</si>
  <si>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</si>
  <si>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</si>
  <si>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</si>
  <si>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</si>
  <si>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</si>
  <si>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</si>
  <si>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</si>
  <si>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</si>
  <si>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</si>
  <si>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</si>
  <si>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</si>
  <si>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</si>
  <si>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</si>
  <si>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</si>
  <si>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</si>
  <si>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</si>
  <si>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</si>
  <si>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</si>
  <si>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</si>
  <si>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</si>
  <si>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</si>
  <si>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</si>
  <si>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</si>
  <si>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</si>
  <si>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</si>
  <si>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</si>
  <si>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</si>
  <si>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</si>
  <si>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</si>
  <si>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</si>
  <si>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</si>
  <si>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</si>
  <si>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</si>
  <si>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</si>
  <si>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</si>
  <si>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</si>
  <si>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</si>
  <si>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</si>
  <si>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</si>
  <si>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</si>
  <si>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</si>
  <si>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</si>
  <si>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</si>
  <si>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</si>
  <si>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</si>
  <si>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</si>
  <si>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</si>
  <si>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</si>
  <si>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</si>
  <si>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</si>
  <si>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</si>
  <si>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</si>
  <si>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</si>
  <si>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</si>
  <si>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</si>
  <si>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</si>
  <si>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</si>
  <si>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</si>
  <si>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</si>
  <si>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</si>
  <si>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</si>
  <si>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</si>
  <si>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</si>
  <si>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</si>
  <si>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</si>
  <si>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</si>
  <si>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</si>
  <si>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</si>
  <si>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</si>
  <si>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</si>
  <si>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</si>
  <si>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</si>
  <si>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</si>
  <si>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</si>
  <si>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</si>
  <si>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</si>
  <si>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</si>
  <si>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</si>
  <si>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</si>
  <si>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</si>
  <si>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</si>
  <si>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</si>
  <si>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</si>
  <si>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</si>
  <si>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</si>
  <si>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</si>
  <si>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</si>
  <si>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</si>
  <si>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</si>
  <si>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</si>
  <si>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</si>
  <si>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</si>
  <si>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</si>
  <si>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</si>
  <si>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</si>
  <si>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</si>
  <si>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</si>
  <si>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</si>
  <si>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</si>
  <si>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</si>
  <si>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</si>
  <si>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</si>
  <si>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</si>
  <si>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</si>
  <si>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</si>
  <si>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</si>
  <si>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</si>
  <si>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</si>
  <si>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</si>
  <si>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</si>
  <si>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</si>
  <si>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</si>
  <si>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</si>
  <si>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</si>
  <si>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</si>
  <si>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</si>
  <si>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</si>
  <si>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</si>
  <si>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</si>
  <si>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</si>
  <si>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</si>
  <si>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</si>
  <si>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</si>
  <si>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</si>
  <si>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</si>
  <si>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</si>
  <si>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</si>
  <si>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</si>
  <si>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</si>
  <si>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</si>
  <si>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</si>
  <si>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</si>
  <si>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</si>
  <si>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</si>
  <si>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</si>
  <si>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</si>
  <si>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</si>
  <si>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</si>
  <si>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</si>
  <si>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</si>
  <si>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</si>
  <si>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</si>
  <si>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</si>
  <si>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</si>
  <si>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</si>
  <si>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</si>
  <si>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</si>
  <si>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</si>
  <si>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</si>
  <si>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</si>
  <si>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</si>
  <si>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</si>
  <si>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</si>
  <si>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</si>
  <si>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</si>
  <si>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</si>
  <si>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</si>
  <si>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</si>
  <si>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</si>
  <si>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</si>
  <si>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</si>
  <si>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</si>
  <si>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</si>
  <si>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</si>
  <si>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</si>
  <si>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</si>
  <si>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</si>
  <si>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</si>
  <si>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</si>
  <si>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</si>
  <si>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</si>
  <si>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</si>
  <si>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</si>
  <si>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</si>
  <si>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</si>
  <si>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</si>
  <si>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</si>
  <si>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</si>
  <si>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</si>
  <si>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</si>
  <si>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</si>
  <si>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</si>
  <si>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</si>
  <si>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</si>
  <si>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</si>
  <si>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</si>
  <si>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</si>
  <si>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</si>
  <si>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</si>
  <si>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</si>
  <si>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</si>
  <si>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</si>
  <si>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</si>
  <si>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</si>
  <si>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</si>
  <si>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</si>
  <si>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</si>
  <si>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</si>
  <si>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</si>
  <si>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</si>
  <si>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</si>
  <si>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</si>
  <si>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</si>
  <si>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</si>
  <si>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</si>
  <si>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</si>
  <si>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</si>
  <si>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</si>
  <si>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</si>
  <si>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</si>
  <si>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</si>
  <si>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</si>
  <si>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</si>
  <si>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</si>
  <si>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</si>
  <si>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</si>
  <si>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</si>
  <si>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</si>
  <si>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</si>
  <si>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</si>
  <si>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</si>
  <si>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</si>
  <si>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</si>
  <si>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</si>
  <si>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</si>
  <si>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</si>
  <si>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</si>
  <si>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</si>
  <si>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</si>
  <si>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</si>
  <si>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</si>
  <si>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</si>
  <si>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</si>
  <si>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</si>
  <si>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</si>
  <si>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</si>
  <si>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</si>
  <si>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</si>
  <si>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</si>
  <si>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</si>
  <si>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</si>
  <si>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</si>
  <si>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</si>
  <si>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</si>
  <si>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</si>
  <si>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</si>
  <si>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</si>
  <si>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</si>
  <si>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</si>
  <si>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</si>
  <si>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</si>
  <si>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</si>
  <si>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</si>
  <si>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</si>
  <si>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</si>
  <si>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</si>
  <si>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</si>
  <si>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</si>
  <si>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</si>
  <si>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</si>
  <si>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</si>
  <si>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</si>
  <si>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</si>
  <si>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</si>
  <si>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</si>
  <si>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</si>
  <si>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</si>
  <si>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</si>
  <si>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</si>
  <si>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</si>
  <si>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</si>
  <si>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</si>
  <si>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</si>
  <si>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</si>
  <si>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</si>
  <si>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</si>
  <si>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</si>
  <si>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</si>
  <si>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</si>
  <si>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</si>
  <si>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</si>
  <si>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</si>
  <si>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</si>
  <si>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</si>
  <si>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</si>
  <si>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</si>
  <si>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</si>
  <si>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</si>
  <si>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</si>
  <si>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</si>
  <si>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</si>
  <si>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</si>
  <si>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</si>
  <si>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</si>
  <si>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</si>
  <si>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</si>
  <si>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</si>
  <si>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</si>
  <si>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</si>
  <si>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</si>
  <si>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</si>
  <si>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</si>
  <si>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</si>
  <si>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</si>
  <si>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</si>
  <si>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</si>
  <si>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</si>
  <si>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</si>
  <si>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</si>
  <si>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</si>
  <si>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</si>
  <si>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</si>
  <si>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</si>
  <si>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</si>
  <si>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</si>
  <si>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</si>
  <si>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</si>
  <si>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</si>
  <si>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</si>
  <si>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</si>
  <si>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</si>
  <si>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</si>
  <si>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</si>
  <si>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</si>
  <si>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</si>
  <si>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</si>
  <si>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</si>
  <si>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</si>
  <si>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</si>
  <si>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</si>
  <si>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</si>
  <si>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</si>
  <si>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</si>
  <si>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</si>
  <si>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</si>
  <si>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</si>
  <si>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</si>
  <si>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</si>
  <si>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</si>
  <si>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</si>
  <si>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</si>
  <si>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</si>
  <si>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</si>
  <si>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</si>
  <si>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</si>
  <si>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</si>
  <si>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</si>
  <si>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</si>
  <si>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</si>
  <si>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</si>
  <si>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</si>
  <si>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</si>
  <si>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</si>
  <si>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</si>
  <si>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</si>
  <si>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</si>
  <si>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</si>
  <si>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</si>
  <si>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</si>
  <si>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</si>
  <si>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</si>
  <si>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</si>
  <si>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</si>
  <si>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</si>
  <si>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</si>
  <si>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</si>
  <si>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</si>
  <si>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</si>
  <si>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</si>
  <si>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</si>
  <si>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</si>
  <si>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</si>
  <si>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</si>
  <si>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</si>
  <si>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</si>
  <si>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</si>
  <si>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</si>
  <si>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</si>
  <si>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</si>
  <si>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</si>
  <si>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</si>
  <si>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</si>
  <si>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</si>
  <si>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</si>
  <si>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</si>
  <si>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</si>
  <si>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</si>
  <si>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</si>
  <si>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</si>
  <si>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</si>
  <si>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</si>
  <si>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</si>
  <si>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</si>
  <si>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</si>
  <si>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</si>
  <si>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</si>
  <si>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</si>
  <si>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</si>
  <si>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</si>
  <si>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</si>
  <si>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</si>
  <si>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</si>
  <si>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</si>
  <si>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</si>
  <si>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</si>
  <si>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</si>
  <si>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</si>
  <si>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</si>
  <si>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</si>
  <si>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</si>
  <si>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</si>
  <si>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</si>
  <si>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</si>
  <si>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</si>
  <si>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</si>
  <si>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</si>
  <si>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</si>
  <si>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</si>
  <si>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</si>
  <si>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</si>
  <si>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</si>
  <si>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</si>
  <si>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</si>
  <si>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</si>
  <si>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</si>
  <si>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</si>
  <si>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</si>
  <si>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</si>
  <si>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</si>
  <si>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</si>
  <si>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</si>
  <si>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</si>
  <si>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</si>
  <si>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</si>
  <si>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</si>
  <si>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</si>
  <si>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</si>
  <si>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</si>
  <si>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</si>
  <si>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</si>
  <si>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</si>
  <si>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</si>
  <si>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</si>
  <si>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</si>
  <si>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</si>
  <si>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</si>
  <si>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</si>
  <si>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</si>
  <si>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</si>
  <si>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</si>
  <si>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</si>
  <si>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</si>
  <si>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</si>
  <si>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</si>
  <si>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</si>
  <si>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</si>
  <si>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</si>
  <si>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</si>
  <si>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</si>
  <si>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</si>
  <si>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</si>
  <si>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</si>
  <si>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</si>
  <si>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</si>
  <si>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</si>
  <si>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</si>
  <si>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</si>
  <si>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</si>
  <si>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</si>
  <si>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</si>
  <si>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</si>
  <si>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</si>
  <si>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</si>
  <si>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</si>
  <si>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</si>
  <si>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</si>
  <si>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</si>
  <si>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</si>
  <si>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</si>
  <si>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</si>
  <si>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</si>
  <si>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</si>
  <si>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</si>
  <si>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</si>
  <si>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</si>
  <si>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</si>
  <si>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</si>
  <si>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</si>
  <si>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</si>
  <si>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</si>
  <si>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</si>
  <si>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</si>
  <si>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</si>
  <si>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</si>
  <si>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</si>
  <si>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</si>
  <si>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</si>
  <si>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</si>
  <si>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</si>
  <si>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</si>
  <si>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</si>
  <si>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</si>
  <si>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</si>
  <si>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</si>
  <si>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</si>
  <si>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</si>
  <si>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</si>
  <si>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</si>
  <si>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</si>
  <si>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</si>
  <si>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</si>
  <si>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</si>
  <si>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</si>
  <si>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</si>
  <si>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</si>
  <si>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</si>
  <si>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</si>
  <si>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</si>
  <si>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</si>
  <si>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</si>
  <si>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</si>
  <si>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</si>
  <si>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</si>
  <si>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</si>
  <si>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</si>
  <si>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</si>
  <si>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</si>
  <si>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</si>
  <si>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</si>
  <si>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</si>
  <si>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</si>
  <si>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</si>
  <si>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</si>
  <si>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</si>
  <si>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</si>
  <si>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</si>
  <si>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</si>
  <si>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</si>
  <si>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</si>
  <si>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</si>
  <si>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</si>
  <si>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</si>
  <si>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</si>
  <si>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</si>
  <si>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</si>
  <si>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</si>
  <si>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</si>
  <si>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</si>
  <si>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</si>
  <si>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</si>
  <si>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</si>
  <si>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</si>
  <si>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</si>
  <si>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</si>
  <si>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</si>
  <si>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</si>
  <si>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</si>
  <si>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</si>
  <si>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</si>
  <si>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</si>
  <si>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</si>
  <si>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</si>
  <si>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</si>
  <si>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</si>
  <si>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</si>
  <si>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</si>
  <si>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</si>
  <si>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</si>
  <si>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</si>
  <si>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</si>
  <si>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</si>
  <si>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</si>
  <si>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</si>
  <si>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</si>
  <si>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</si>
  <si>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</si>
  <si>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</si>
  <si>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</si>
  <si>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</si>
  <si>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</si>
  <si>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</si>
  <si>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</si>
  <si>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</si>
  <si>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</si>
  <si>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</si>
  <si>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</si>
  <si>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</si>
  <si>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</si>
  <si>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</si>
  <si>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</si>
  <si>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</si>
  <si>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</si>
  <si>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</si>
  <si>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</si>
  <si>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</si>
  <si>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</si>
  <si>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</si>
  <si>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</si>
  <si>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</si>
  <si>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</si>
  <si>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</si>
  <si>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</si>
  <si>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</si>
  <si>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</si>
  <si>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</si>
  <si>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</si>
  <si>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</si>
  <si>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</si>
  <si>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</si>
  <si>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</si>
  <si>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</si>
  <si>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</si>
  <si>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</si>
  <si>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</si>
  <si>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</si>
  <si>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</si>
  <si>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</si>
  <si>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</si>
  <si>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</si>
  <si>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</si>
  <si>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</si>
  <si>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</si>
  <si>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</si>
  <si>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</si>
  <si>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</si>
  <si>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</si>
  <si>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</si>
  <si>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</si>
  <si>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</si>
  <si>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</si>
  <si>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</si>
  <si>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</si>
  <si>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</si>
  <si>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</si>
  <si>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</si>
  <si>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</si>
  <si>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</si>
  <si>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</si>
  <si>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</si>
  <si>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</si>
  <si>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</si>
  <si>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</si>
  <si>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</si>
  <si>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</si>
  <si>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</si>
  <si>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</si>
  <si>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</si>
  <si>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</si>
  <si>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</si>
  <si>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</si>
  <si>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</si>
  <si>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</si>
  <si>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</si>
  <si>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</si>
  <si>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</si>
  <si>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</si>
  <si>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</si>
  <si>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</si>
  <si>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</si>
  <si>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</si>
  <si>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</si>
  <si>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</si>
  <si>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</si>
  <si>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</si>
  <si>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</si>
  <si>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</si>
  <si>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</si>
  <si>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</si>
  <si>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</si>
  <si>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</si>
  <si>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</si>
  <si>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</si>
  <si>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</si>
  <si>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</si>
  <si>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</si>
  <si>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</si>
  <si>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</si>
  <si>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</si>
  <si>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</si>
  <si>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</si>
  <si>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</si>
  <si>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</si>
  <si>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</si>
  <si>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</si>
  <si>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</si>
  <si>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</si>
  <si>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</si>
  <si>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</si>
  <si>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</si>
  <si>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</si>
  <si>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</si>
  <si>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</si>
  <si>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</si>
  <si>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</si>
  <si>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</si>
  <si>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</si>
  <si>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</si>
  <si>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</si>
  <si>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</si>
  <si>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</si>
  <si>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</si>
  <si>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</si>
  <si>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</si>
  <si>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</si>
  <si>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</si>
  <si>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</si>
  <si>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</si>
  <si>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</si>
  <si>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</si>
  <si>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</si>
  <si>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</si>
  <si>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</si>
  <si>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</si>
  <si>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</si>
  <si>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</si>
  <si>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</si>
  <si>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</si>
  <si>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</si>
  <si>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</si>
  <si>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</si>
  <si>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</si>
  <si>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</si>
  <si>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</si>
  <si>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</si>
  <si>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</si>
  <si>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</si>
  <si>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</si>
  <si>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</si>
  <si>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</si>
  <si>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</si>
  <si>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</si>
  <si>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</si>
  <si>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</si>
  <si>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</si>
  <si>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</si>
  <si>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</si>
  <si>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</si>
  <si>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</si>
  <si>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</si>
  <si>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</si>
  <si>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</si>
  <si>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</si>
  <si>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</si>
  <si>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</si>
  <si>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</si>
  <si>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</si>
  <si>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</si>
  <si>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</si>
  <si>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</si>
  <si>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</si>
  <si>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</si>
  <si>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</si>
  <si>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</si>
  <si>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</si>
  <si>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</si>
  <si>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</si>
  <si>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</si>
  <si>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</si>
  <si>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</si>
  <si>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</si>
  <si>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</si>
  <si>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</si>
  <si>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</si>
  <si>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</si>
  <si>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</si>
  <si>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</si>
  <si>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</si>
  <si>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</si>
  <si>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</si>
  <si>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</si>
  <si>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</si>
  <si>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</si>
  <si>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</si>
  <si>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</si>
  <si>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</si>
  <si>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</si>
  <si>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</si>
  <si>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</si>
  <si>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</si>
  <si>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</si>
  <si>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</si>
  <si>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</si>
  <si>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</si>
  <si>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</si>
  <si>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</si>
  <si>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</si>
  <si>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</si>
  <si>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</si>
  <si>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</si>
  <si>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</si>
  <si>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</si>
  <si>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</si>
  <si>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</si>
  <si>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</si>
  <si>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</si>
  <si>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</si>
  <si>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</si>
  <si>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</si>
  <si>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</si>
  <si>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</si>
  <si>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</si>
  <si>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</si>
  <si>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</si>
  <si>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</si>
  <si>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</si>
  <si>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</si>
  <si>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</si>
  <si>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</si>
  <si>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</si>
  <si>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</si>
  <si>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</si>
  <si>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</si>
  <si>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</si>
  <si>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</si>
  <si>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</si>
  <si>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</si>
  <si>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</si>
  <si>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</si>
  <si>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</si>
  <si>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</si>
  <si>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</si>
  <si>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</si>
  <si>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</si>
  <si>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</si>
  <si>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</si>
  <si>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</si>
  <si>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</si>
  <si>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</si>
  <si>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</si>
  <si>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</si>
  <si>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</si>
  <si>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</si>
  <si>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</si>
  <si>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</si>
  <si>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</si>
  <si>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</si>
  <si>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</si>
  <si>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</si>
  <si>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</si>
  <si>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</si>
  <si>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</si>
  <si>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</si>
  <si>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</si>
  <si>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</si>
  <si>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</si>
  <si>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</si>
  <si>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</si>
  <si>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</si>
  <si>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</si>
  <si>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</si>
  <si>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</si>
  <si>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</si>
  <si>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</si>
  <si>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</si>
  <si>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</si>
  <si>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</si>
  <si>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</si>
  <si>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</si>
  <si>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</si>
  <si>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</si>
  <si>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</si>
  <si>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</si>
  <si>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</si>
  <si>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</si>
  <si>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</si>
  <si>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</si>
  <si>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</si>
  <si>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</si>
  <si>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</si>
  <si>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</si>
  <si>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</si>
  <si>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</si>
  <si>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</si>
  <si>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</si>
  <si>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</si>
  <si>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</si>
  <si>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</si>
  <si>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</si>
  <si>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</si>
  <si>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</si>
  <si>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</si>
  <si>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</si>
  <si>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</si>
  <si>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</si>
  <si>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</si>
  <si>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</si>
  <si>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</si>
  <si>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</si>
  <si>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</si>
  <si>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</si>
  <si>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</si>
  <si>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</si>
  <si>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</si>
  <si>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</si>
  <si>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</si>
  <si>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</si>
  <si>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</si>
  <si>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</si>
  <si>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</si>
  <si>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</si>
  <si>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</si>
  <si>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</si>
  <si>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</si>
  <si>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</si>
  <si>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</si>
  <si>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</si>
  <si>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</si>
  <si>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</si>
  <si>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</si>
  <si>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</si>
  <si>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</si>
  <si>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</si>
  <si>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</si>
  <si>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</si>
  <si>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</si>
  <si>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</si>
  <si>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</si>
  <si>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</si>
  <si>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</si>
  <si>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</si>
  <si>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</si>
  <si>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</si>
  <si>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</si>
  <si>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</si>
  <si>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</si>
  <si>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</si>
  <si>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</si>
  <si>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</si>
  <si>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</si>
  <si>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</si>
  <si>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</si>
  <si>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</si>
  <si>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</si>
  <si>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</si>
  <si>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</si>
  <si>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</si>
  <si>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</si>
  <si>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</si>
  <si>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</si>
  <si>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</si>
  <si>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</si>
  <si>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</si>
  <si>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</si>
  <si>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</si>
  <si>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</si>
  <si>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</si>
  <si>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</si>
  <si>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</si>
  <si>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</si>
  <si>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</si>
  <si>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</si>
  <si>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</si>
  <si>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</si>
  <si>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</si>
  <si>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</si>
  <si>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</si>
  <si>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</si>
  <si>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</si>
  <si>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</si>
  <si>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</si>
  <si>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</si>
  <si>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</si>
  <si>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</si>
  <si>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</si>
  <si>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</si>
  <si>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</si>
  <si>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</si>
  <si>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</si>
  <si>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</si>
  <si>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</si>
  <si>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</si>
  <si>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</si>
  <si>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</si>
  <si>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</si>
  <si>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</si>
  <si>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</si>
  <si>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</si>
  <si>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</si>
  <si>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</si>
  <si>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</si>
  <si>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</si>
  <si>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</si>
  <si>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</si>
  <si>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</si>
  <si>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</si>
  <si>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</si>
  <si>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</si>
  <si>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</si>
  <si>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</si>
  <si>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</si>
  <si>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</si>
  <si>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</si>
  <si>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</si>
  <si>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</si>
  <si>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</si>
  <si>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</si>
  <si>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</si>
  <si>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</si>
  <si>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</si>
  <si>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</si>
  <si>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</si>
  <si>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</si>
  <si>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</si>
  <si>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</si>
  <si>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</si>
  <si>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</si>
  <si>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</si>
  <si>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</si>
  <si>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</si>
  <si>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</si>
  <si>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</si>
  <si>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</si>
  <si>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</si>
  <si>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</si>
  <si>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</si>
  <si>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</si>
  <si>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</si>
  <si>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</si>
  <si>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</si>
  <si>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</si>
  <si>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</si>
  <si>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</si>
  <si>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</si>
  <si>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</si>
  <si>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</si>
  <si>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</si>
  <si>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</si>
  <si>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</si>
  <si>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</si>
  <si>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</si>
  <si>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</si>
  <si>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</si>
  <si>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</si>
  <si>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</si>
  <si>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</si>
  <si>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</si>
  <si>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</si>
  <si>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</si>
  <si>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</si>
  <si>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</si>
  <si>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</si>
  <si>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</si>
  <si>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</si>
  <si>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</si>
  <si>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</si>
  <si>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</si>
  <si>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</si>
  <si>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</si>
  <si>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</si>
  <si>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</si>
  <si>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</si>
  <si>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</si>
  <si>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</si>
  <si>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</si>
  <si>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</si>
  <si>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</si>
  <si>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</si>
  <si>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</si>
  <si>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</si>
  <si>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</si>
  <si>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</si>
  <si>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</si>
  <si>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</si>
  <si>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</si>
  <si>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</si>
  <si>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</si>
  <si>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</si>
  <si>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</si>
  <si>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</si>
  <si>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</si>
  <si>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</si>
  <si>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</si>
  <si>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</si>
  <si>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</si>
  <si>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</si>
  <si>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</si>
  <si>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</si>
  <si>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</si>
  <si>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</si>
  <si>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</si>
  <si>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</si>
  <si>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</si>
  <si>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</si>
  <si>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</si>
  <si>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</si>
  <si>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</si>
  <si>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</si>
  <si>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</si>
  <si>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</si>
  <si>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</si>
  <si>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</si>
  <si>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</si>
  <si>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</si>
  <si>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</si>
  <si>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</si>
  <si>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</si>
  <si>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</si>
  <si>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</si>
  <si>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</si>
  <si>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</si>
  <si>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</si>
  <si>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</si>
  <si>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</si>
  <si>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</si>
  <si>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</si>
  <si>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</si>
  <si>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</si>
  <si>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</si>
  <si>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</si>
  <si>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</si>
  <si>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</si>
  <si>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</si>
  <si>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</si>
  <si>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</si>
  <si>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</si>
  <si>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</si>
  <si>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</si>
  <si>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</si>
  <si>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</si>
  <si>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</si>
  <si>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</si>
  <si>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</si>
  <si>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</si>
  <si>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</si>
  <si>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</si>
  <si>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</si>
  <si>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</si>
  <si>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</si>
  <si>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</si>
  <si>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</si>
  <si>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</si>
  <si>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</si>
  <si>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</si>
  <si>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</si>
  <si>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</si>
  <si>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</si>
  <si>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</si>
  <si>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</si>
  <si>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</si>
  <si>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</si>
  <si>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</si>
  <si>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</si>
  <si>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</si>
  <si>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</si>
  <si>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</si>
  <si>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</si>
  <si>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</si>
  <si>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</si>
  <si>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</si>
  <si>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</si>
  <si>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</si>
  <si>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</si>
  <si>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</si>
  <si>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</si>
  <si>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</si>
  <si>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</si>
  <si>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</si>
  <si>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</si>
  <si>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</si>
  <si>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</si>
  <si>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</si>
  <si>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</si>
  <si>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</si>
  <si>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</si>
  <si>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</si>
  <si>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</si>
  <si>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</si>
  <si>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</si>
  <si>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</si>
  <si>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</si>
  <si>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</si>
  <si>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</si>
  <si>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</si>
  <si>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</si>
  <si>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</si>
  <si>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</si>
  <si>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</si>
  <si>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</si>
  <si>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</si>
  <si>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</si>
  <si>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</si>
  <si>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</si>
  <si>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</si>
  <si>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</si>
  <si>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</si>
  <si>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</si>
  <si>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</si>
  <si>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</si>
  <si>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</si>
  <si>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</si>
  <si>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</si>
  <si>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</si>
  <si>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</si>
  <si>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</si>
  <si>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</si>
  <si>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</si>
  <si>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</si>
  <si>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</si>
  <si>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</si>
  <si>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</si>
  <si>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</si>
  <si>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</si>
  <si>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</si>
  <si>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</si>
  <si>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</si>
  <si>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</si>
  <si>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</si>
  <si>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</si>
  <si>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</si>
  <si>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</si>
  <si>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</si>
  <si>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</si>
  <si>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</si>
  <si>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</si>
  <si>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</si>
  <si>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</si>
  <si>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</si>
  <si>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</si>
  <si>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</si>
  <si>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</si>
  <si>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</si>
  <si>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</si>
  <si>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</si>
  <si>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</si>
  <si>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</si>
  <si>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</si>
  <si>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</si>
  <si>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</si>
  <si>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</si>
  <si>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</si>
  <si>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</si>
  <si>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</si>
  <si>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</si>
  <si>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</si>
  <si>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</si>
  <si>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</si>
  <si>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</si>
  <si>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</si>
  <si>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</si>
  <si>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</si>
  <si>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</si>
  <si>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</si>
  <si>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</si>
  <si>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</si>
  <si>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</si>
  <si>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</si>
  <si>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</si>
  <si>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</si>
  <si>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</si>
  <si>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</si>
  <si>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</si>
  <si>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</si>
  <si>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</si>
  <si>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</si>
  <si>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</si>
  <si>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</si>
  <si>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</si>
  <si>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</si>
  <si>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</si>
  <si>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</si>
  <si>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</si>
  <si>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</si>
  <si>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</si>
  <si>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</si>
  <si>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</si>
  <si>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</si>
  <si>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</si>
  <si>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</si>
  <si>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</si>
  <si>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</si>
  <si>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</si>
  <si>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</si>
  <si>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</si>
  <si>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</si>
  <si>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</si>
  <si>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</si>
  <si>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</si>
  <si>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</si>
  <si>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</si>
  <si>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</si>
  <si>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</si>
  <si>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</si>
  <si>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</si>
  <si>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</si>
  <si>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</si>
  <si>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</si>
  <si>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</si>
  <si>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</si>
  <si>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</si>
  <si>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</si>
  <si>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</si>
  <si>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</si>
  <si>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</si>
  <si>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</si>
  <si>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</si>
  <si>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</si>
  <si>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</si>
  <si>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</si>
  <si>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</si>
  <si>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</si>
  <si>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</si>
  <si>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</si>
  <si>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</si>
  <si>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</si>
  <si>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</si>
  <si>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</si>
  <si>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</si>
  <si>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</si>
  <si>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</si>
  <si>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</si>
  <si>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</si>
  <si>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</si>
  <si>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</si>
  <si>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</si>
  <si>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</si>
  <si>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</si>
  <si>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</si>
  <si>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</si>
  <si>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</si>
  <si>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</si>
  <si>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</si>
  <si>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</si>
  <si>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</si>
  <si>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</si>
  <si>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</si>
  <si>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</si>
  <si>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</si>
  <si>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</si>
  <si>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</si>
  <si>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</si>
  <si>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</si>
  <si>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</si>
  <si>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</si>
  <si>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</si>
  <si>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</si>
  <si>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</si>
  <si>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</si>
  <si>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</si>
  <si>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</si>
  <si>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</si>
  <si>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</si>
  <si>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</si>
  <si>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</si>
  <si>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</si>
  <si>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</si>
  <si>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</si>
  <si>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</si>
  <si>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</si>
  <si>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</si>
  <si>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</si>
  <si>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</si>
  <si>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</si>
  <si>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</si>
  <si>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</si>
  <si>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</si>
  <si>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</si>
  <si>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</si>
  <si>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</si>
  <si>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</si>
  <si>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</si>
  <si>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</si>
  <si>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</si>
  <si>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</si>
  <si>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</si>
  <si>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</si>
  <si>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</si>
  <si>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</si>
  <si>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</si>
  <si>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</si>
  <si>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</si>
  <si>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</si>
  <si>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</si>
  <si>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</si>
  <si>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</si>
  <si>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</si>
  <si>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</si>
  <si>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</si>
  <si>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</si>
  <si>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</si>
  <si>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</si>
  <si>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</si>
  <si>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</si>
  <si>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</si>
  <si>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</si>
  <si>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</si>
  <si>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</si>
  <si>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</si>
  <si>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</si>
  <si>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</si>
  <si>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</si>
  <si>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</si>
  <si>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</si>
  <si>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</si>
  <si>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</si>
  <si>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</si>
  <si>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</si>
  <si>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</si>
  <si>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</si>
  <si>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</si>
  <si>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</si>
  <si>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</si>
  <si>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</si>
  <si>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</si>
  <si>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</si>
  <si>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</si>
  <si>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</si>
  <si>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</si>
  <si>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</si>
  <si>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</si>
  <si>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</si>
  <si>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</si>
  <si>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</si>
  <si>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</si>
  <si>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</si>
  <si>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</si>
  <si>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</si>
  <si>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</si>
  <si>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</si>
  <si>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</si>
  <si>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</si>
  <si>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</si>
  <si>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</si>
  <si>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</si>
  <si>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</si>
  <si>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</si>
  <si>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</si>
  <si>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</si>
  <si>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</si>
  <si>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</si>
  <si>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</si>
  <si>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</si>
  <si>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</si>
  <si>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</si>
  <si>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</si>
  <si>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</si>
  <si>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</si>
  <si>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</si>
  <si>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</si>
  <si>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</si>
  <si>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</si>
  <si>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</si>
  <si>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</si>
  <si>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</si>
  <si>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</si>
  <si>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</si>
  <si>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</si>
  <si>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</si>
  <si>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</si>
  <si>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</si>
  <si>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</si>
  <si>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</si>
  <si>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</si>
  <si>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</si>
  <si>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</si>
  <si>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</si>
  <si>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</si>
  <si>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</si>
  <si>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</si>
  <si>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</si>
  <si>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</si>
  <si>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</si>
  <si>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</si>
  <si>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</si>
  <si>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</si>
  <si>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</si>
  <si>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</si>
  <si>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</si>
  <si>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</si>
  <si>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</si>
  <si>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</si>
  <si>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</si>
  <si>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</si>
  <si>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</si>
  <si>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</si>
  <si>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</si>
  <si>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</si>
  <si>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</si>
  <si>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</si>
  <si>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</si>
  <si>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</si>
  <si>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</si>
  <si>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</si>
  <si>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</si>
  <si>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</si>
  <si>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</si>
  <si>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</si>
  <si>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</si>
  <si>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</si>
  <si>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</si>
  <si>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</si>
  <si>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</si>
  <si>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</si>
  <si>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</si>
  <si>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</si>
  <si>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</si>
  <si>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</si>
  <si>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</si>
  <si>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</si>
  <si>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</si>
  <si>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</si>
  <si>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</si>
  <si>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</si>
  <si>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</si>
  <si>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</si>
  <si>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</si>
  <si>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</si>
  <si>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</si>
  <si>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</si>
  <si>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</si>
  <si>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</si>
  <si>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</si>
  <si>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</si>
  <si>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</si>
  <si>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</si>
  <si>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</si>
  <si>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</si>
  <si>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</si>
  <si>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</si>
  <si>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</si>
  <si>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</si>
  <si>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</si>
  <si>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</si>
  <si>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</si>
  <si>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</si>
  <si>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</si>
  <si>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</si>
  <si>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</si>
  <si>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</si>
  <si>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</si>
  <si>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</si>
  <si>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</si>
  <si>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</si>
  <si>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</si>
  <si>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</si>
  <si>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</si>
  <si>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</si>
  <si>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</si>
  <si>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</si>
  <si>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</si>
  <si>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</si>
  <si>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</si>
  <si>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</si>
  <si>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</si>
  <si>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</si>
  <si>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</si>
  <si>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</si>
  <si>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</si>
  <si>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</si>
  <si>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</si>
  <si>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</si>
  <si>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</si>
  <si>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</si>
  <si>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</si>
  <si>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</si>
  <si>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</si>
  <si>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</si>
  <si>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</si>
  <si>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</si>
  <si>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</si>
  <si>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</si>
  <si>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</si>
  <si>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</si>
  <si>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</si>
  <si>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</si>
  <si>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</si>
  <si>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</si>
  <si>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</si>
  <si>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</si>
  <si>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</si>
  <si>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</si>
  <si>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</si>
  <si>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</si>
  <si>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</si>
  <si>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</si>
  <si>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</si>
  <si>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</si>
  <si>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</si>
  <si>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</si>
  <si>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</si>
  <si>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</si>
  <si>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</si>
  <si>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</si>
  <si>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</si>
  <si>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</si>
  <si>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</si>
  <si>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</si>
  <si>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</si>
  <si>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</si>
  <si>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</si>
  <si>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</si>
  <si>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</si>
  <si>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</si>
  <si>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</si>
  <si>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</si>
  <si>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</si>
  <si>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</si>
  <si>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</si>
  <si>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</si>
  <si>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</si>
  <si>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</si>
  <si>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</si>
  <si>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</si>
  <si>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</si>
  <si>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</si>
  <si>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</si>
  <si>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</si>
  <si>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</si>
  <si>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</si>
  <si>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</si>
  <si>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</si>
  <si>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</si>
  <si>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</si>
  <si>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</si>
  <si>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</si>
  <si>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</si>
  <si>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</si>
  <si>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</si>
  <si>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</si>
  <si>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</si>
  <si>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</si>
  <si>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</si>
  <si>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</si>
  <si>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</si>
  <si>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</si>
  <si>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</si>
  <si>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</si>
  <si>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</si>
  <si>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</si>
  <si>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</si>
  <si>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</si>
  <si>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</si>
  <si>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</si>
  <si>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</si>
  <si>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</si>
  <si>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</si>
  <si>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</si>
  <si>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</si>
  <si>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</si>
  <si>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</si>
  <si>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</si>
  <si>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</si>
  <si>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</si>
  <si>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</si>
  <si>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</si>
  <si>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</si>
  <si>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</si>
  <si>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</si>
  <si>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</si>
  <si>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</si>
  <si>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</si>
  <si>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</si>
  <si>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</si>
  <si>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</si>
  <si>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</si>
  <si>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</si>
  <si>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</si>
  <si>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</si>
  <si>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</si>
  <si>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</si>
  <si>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</si>
  <si>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</si>
  <si>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</si>
  <si>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</si>
  <si>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</si>
  <si>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</si>
  <si>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</si>
  <si>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</si>
  <si>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</si>
  <si>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</si>
  <si>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</si>
  <si>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</si>
  <si>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</si>
  <si>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</si>
  <si>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</si>
  <si>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</si>
  <si>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</si>
  <si>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</si>
  <si>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</si>
  <si>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</si>
  <si>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</si>
  <si>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</si>
  <si>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</si>
  <si>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</si>
  <si>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</si>
  <si>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</si>
  <si>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</si>
  <si>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</si>
  <si>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</si>
  <si>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</si>
  <si>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</si>
  <si>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</si>
  <si>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</si>
  <si>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</si>
  <si>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</si>
  <si>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</si>
  <si>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</si>
  <si>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</si>
  <si>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</si>
  <si>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</si>
  <si>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</si>
  <si>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</si>
  <si>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</si>
  <si>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</si>
  <si>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</si>
  <si>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</si>
  <si>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</si>
  <si>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</si>
  <si>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</si>
  <si>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</si>
  <si>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</si>
  <si>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</si>
  <si>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</si>
  <si>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</si>
  <si>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</si>
  <si>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</si>
  <si>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</si>
  <si>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</si>
  <si>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</si>
  <si>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</si>
  <si>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</si>
  <si>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</si>
  <si>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</si>
  <si>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</si>
  <si>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</si>
  <si>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</si>
  <si>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</si>
  <si>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</si>
  <si>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</si>
  <si>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</si>
  <si>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</si>
  <si>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</si>
  <si>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</si>
  <si>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</si>
  <si>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</si>
  <si>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</si>
  <si>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</si>
  <si>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</si>
  <si>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</si>
  <si>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</si>
  <si>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</si>
  <si>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</si>
  <si>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</si>
  <si>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</si>
  <si>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</si>
  <si>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</si>
  <si>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</si>
  <si>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</si>
  <si>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</si>
  <si>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</si>
  <si>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</si>
  <si>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</si>
  <si>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</si>
  <si>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</si>
  <si>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</si>
  <si>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</si>
  <si>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</si>
  <si>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</si>
  <si>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</si>
  <si>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</si>
  <si>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</si>
  <si>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</si>
  <si>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</si>
  <si>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</si>
  <si>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</si>
  <si>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</si>
  <si>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</si>
  <si>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</si>
  <si>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</si>
  <si>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</si>
  <si>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</si>
  <si>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</si>
  <si>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</si>
  <si>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</si>
  <si>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</si>
  <si>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</si>
  <si>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</si>
  <si>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</si>
  <si>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</si>
  <si>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</si>
  <si>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</si>
  <si>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</si>
  <si>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</si>
  <si>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</si>
  <si>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</si>
  <si>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</si>
  <si>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</si>
  <si>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</si>
  <si>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</si>
  <si>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</si>
  <si>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</si>
  <si>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</si>
  <si>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</si>
  <si>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</si>
  <si>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</si>
  <si>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</si>
  <si>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</si>
  <si>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</si>
  <si>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</si>
  <si>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</si>
  <si>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</si>
  <si>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</si>
  <si>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</si>
  <si>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</si>
  <si>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</si>
  <si>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</si>
  <si>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</si>
  <si>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</si>
  <si>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</si>
  <si>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</si>
  <si>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</si>
  <si>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</si>
  <si>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</si>
  <si>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</si>
  <si>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</si>
  <si>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</si>
  <si>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</si>
  <si>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</si>
  <si>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</si>
  <si>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</si>
  <si>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</si>
  <si>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</si>
  <si>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</si>
  <si>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</si>
  <si>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</si>
  <si>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</si>
  <si>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</si>
  <si>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</si>
  <si>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</si>
  <si>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</si>
  <si>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</si>
  <si>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</si>
  <si>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</si>
  <si>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</si>
  <si>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</si>
  <si>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</si>
  <si>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</si>
  <si>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</si>
  <si>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</si>
  <si>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</si>
  <si>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</si>
  <si>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</si>
  <si>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</si>
  <si>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</si>
  <si>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</si>
  <si>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</si>
  <si>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</si>
  <si>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</si>
  <si>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</si>
  <si>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</si>
  <si>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</si>
  <si>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</si>
  <si>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</si>
  <si>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</si>
  <si>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</si>
  <si>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</si>
  <si>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</si>
  <si>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</si>
  <si>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</si>
  <si>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</si>
  <si>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</si>
  <si>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</si>
  <si>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</si>
  <si>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</si>
  <si>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</si>
  <si>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</si>
  <si>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</si>
  <si>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</si>
  <si>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</si>
  <si>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</si>
  <si>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</si>
  <si>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</si>
  <si>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</si>
  <si>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</si>
  <si>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</si>
  <si>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</si>
  <si>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</si>
  <si>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</si>
  <si>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</si>
  <si>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</si>
  <si>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</si>
  <si>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</si>
  <si>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</si>
  <si>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</si>
  <si>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</si>
  <si>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</si>
  <si>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</si>
  <si>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</si>
  <si>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</si>
  <si>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</si>
  <si>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</si>
  <si>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</si>
  <si>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</si>
  <si>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</si>
  <si>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</si>
  <si>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</si>
  <si>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</si>
  <si>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</si>
  <si>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</si>
  <si>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</si>
  <si>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</si>
  <si>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</si>
  <si>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</si>
  <si>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</si>
  <si>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</si>
  <si>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</si>
  <si>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</si>
  <si>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</si>
  <si>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</si>
  <si>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</si>
  <si>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</si>
  <si>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</si>
  <si>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</si>
  <si>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</si>
  <si>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</si>
  <si>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</si>
  <si>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</si>
  <si>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</si>
  <si>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</si>
  <si>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</si>
  <si>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</si>
  <si>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</si>
  <si>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</si>
  <si>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</si>
  <si>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</si>
  <si>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</si>
  <si>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</si>
  <si>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</si>
  <si>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</si>
  <si>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</si>
  <si>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</si>
  <si>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</si>
  <si>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</si>
  <si>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</si>
  <si>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</si>
  <si>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</si>
  <si>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</si>
  <si>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</si>
  <si>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</si>
  <si>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</si>
  <si>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</si>
  <si>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</si>
  <si>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</si>
  <si>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</si>
  <si>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</si>
  <si>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</si>
  <si>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</si>
  <si>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</si>
  <si>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</si>
  <si>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</si>
  <si>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</si>
  <si>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</si>
  <si>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</si>
  <si>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</si>
  <si>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</si>
  <si>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</si>
  <si>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</si>
  <si>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</si>
  <si>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</si>
  <si>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</si>
  <si>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</si>
  <si>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</si>
  <si>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</si>
  <si>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</si>
  <si>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</si>
  <si>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</si>
  <si>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</si>
  <si>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</si>
  <si>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</si>
  <si>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</si>
  <si>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</si>
  <si>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</si>
  <si>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</si>
  <si>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</si>
  <si>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</si>
  <si>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</si>
  <si>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</si>
  <si>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</si>
  <si>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</si>
  <si>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</si>
  <si>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</si>
  <si>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</si>
  <si>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</si>
  <si>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</si>
  <si>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</si>
  <si>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</si>
  <si>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</si>
  <si>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</si>
  <si>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</si>
  <si>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</si>
  <si>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</si>
  <si>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</si>
  <si>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</si>
  <si>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</si>
  <si>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</si>
  <si>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</si>
  <si>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</si>
  <si>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</si>
  <si>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</si>
  <si>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</si>
  <si>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</si>
  <si>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</si>
  <si>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</si>
  <si>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</si>
  <si>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</si>
  <si>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</si>
  <si>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</si>
  <si>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</si>
  <si>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</si>
  <si>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</si>
  <si>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</si>
  <si>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</si>
  <si>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</si>
  <si>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</si>
  <si>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</si>
  <si>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</si>
  <si>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</si>
  <si>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</si>
  <si>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</si>
  <si>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</si>
  <si>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</si>
  <si>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</si>
  <si>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</si>
  <si>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</si>
  <si>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</si>
  <si>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</si>
  <si>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</si>
  <si>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</si>
  <si>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</si>
  <si>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</si>
  <si>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</si>
  <si>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</si>
  <si>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</si>
  <si>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</si>
  <si>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</si>
  <si>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</si>
  <si>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</si>
  <si>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</si>
  <si>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</si>
  <si>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</si>
  <si>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</si>
  <si>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</si>
  <si>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</si>
  <si>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</si>
  <si>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</si>
  <si>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</si>
  <si>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</si>
  <si>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</si>
  <si>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</si>
  <si>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</si>
  <si>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</si>
  <si>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</si>
  <si>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</si>
  <si>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</si>
  <si>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</si>
  <si>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</si>
  <si>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</si>
  <si>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</si>
  <si>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</si>
  <si>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</si>
  <si>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</si>
  <si>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</si>
  <si>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</si>
  <si>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</si>
  <si>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</si>
  <si>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</si>
  <si>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</si>
  <si>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</si>
  <si>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</si>
  <si>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</si>
  <si>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</si>
  <si>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</si>
  <si>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</si>
  <si>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</si>
  <si>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</si>
  <si>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</si>
  <si>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</si>
  <si>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</si>
  <si>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</si>
  <si>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</si>
  <si>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</si>
  <si>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</si>
  <si>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</si>
  <si>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</si>
  <si>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</si>
  <si>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</si>
  <si>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</si>
  <si>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</si>
  <si>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</si>
  <si>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</si>
  <si>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</si>
  <si>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</si>
  <si>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</si>
  <si>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</si>
  <si>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</si>
  <si>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</si>
  <si>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</si>
  <si>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</si>
  <si>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</si>
  <si>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</si>
  <si>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</si>
  <si>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</si>
  <si>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</si>
  <si>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</si>
  <si>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</si>
  <si>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</si>
  <si>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</si>
  <si>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</si>
  <si>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</si>
  <si>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</si>
  <si>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</si>
  <si>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</si>
  <si>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</si>
  <si>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</si>
  <si>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</si>
  <si>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</si>
  <si>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</si>
  <si>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</si>
  <si>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</si>
  <si>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</si>
  <si>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</si>
  <si>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</si>
  <si>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</si>
  <si>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</si>
  <si>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</si>
  <si>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</si>
  <si>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</si>
  <si>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</si>
  <si>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</si>
  <si>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</si>
  <si>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</si>
  <si>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</si>
  <si>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</si>
  <si>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</si>
  <si>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</si>
  <si>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</si>
  <si>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</si>
  <si>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</si>
  <si>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</si>
  <si>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</si>
  <si>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</si>
  <si>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</si>
  <si>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</si>
  <si>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</si>
  <si>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</si>
  <si>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</si>
  <si>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</si>
  <si>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</si>
  <si>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</si>
  <si>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</si>
  <si>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</si>
  <si>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</si>
  <si>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</si>
  <si>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</si>
  <si>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</si>
  <si>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</si>
  <si>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</si>
  <si>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</si>
  <si>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</si>
  <si>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</si>
  <si>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</si>
  <si>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</si>
  <si>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</si>
  <si>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</si>
  <si>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</si>
  <si>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</si>
  <si>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</si>
  <si>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</si>
  <si>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</si>
  <si>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</si>
  <si>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</si>
  <si>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</si>
  <si>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</si>
  <si>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</si>
  <si>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</si>
  <si>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</si>
  <si>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</si>
  <si>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</si>
  <si>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</si>
  <si>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</si>
  <si>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</si>
  <si>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</si>
  <si>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</si>
  <si>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</si>
  <si>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</si>
  <si>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</si>
  <si>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</si>
  <si>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</si>
  <si>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</si>
  <si>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</si>
  <si>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</si>
  <si>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</si>
  <si>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</si>
  <si>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</si>
  <si>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</si>
  <si>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</si>
  <si>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</si>
  <si>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</si>
  <si>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</si>
  <si>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</si>
  <si>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</si>
  <si>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</si>
  <si>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</si>
  <si>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</si>
  <si>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</si>
  <si>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</si>
  <si>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</si>
  <si>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</si>
  <si>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</si>
  <si>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</si>
  <si>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</si>
  <si>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</si>
  <si>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</si>
  <si>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</si>
  <si>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</si>
  <si>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</si>
  <si>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</si>
  <si>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</si>
  <si>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</si>
  <si>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</si>
  <si>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</si>
  <si>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</si>
  <si>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</si>
  <si>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</si>
  <si>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</si>
  <si>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</si>
  <si>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</si>
  <si>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</si>
  <si>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</si>
  <si>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</si>
  <si>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</si>
  <si>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</si>
  <si>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</si>
  <si>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</si>
  <si>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</si>
  <si>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</si>
  <si>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</si>
  <si>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</si>
  <si>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</si>
  <si>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</si>
  <si>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</si>
  <si>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</si>
  <si>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</si>
  <si>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</si>
  <si>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</si>
  <si>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</si>
  <si>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</si>
  <si>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</si>
  <si>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</si>
  <si>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</si>
  <si>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</si>
  <si>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</si>
  <si>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</si>
  <si>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</si>
  <si>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</si>
  <si>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</si>
  <si>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</si>
  <si>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</si>
  <si>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</si>
  <si>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</si>
  <si>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</si>
  <si>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</si>
  <si>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</si>
  <si>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</si>
  <si>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</si>
  <si>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</si>
  <si>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</si>
  <si>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</si>
  <si>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</si>
  <si>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</si>
  <si>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</si>
  <si>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</si>
  <si>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</si>
  <si>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</si>
  <si>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</si>
  <si>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</si>
  <si>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</si>
  <si>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</si>
  <si>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</si>
  <si>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</si>
  <si>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</si>
  <si>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</si>
  <si>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</si>
  <si>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</si>
  <si>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</si>
  <si>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</si>
  <si>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</si>
  <si>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</si>
  <si>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</si>
  <si>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</si>
  <si>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</si>
  <si>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</si>
  <si>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</si>
  <si>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</si>
  <si>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</si>
  <si>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</si>
  <si>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</si>
  <si>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</si>
  <si>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</si>
  <si>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</si>
  <si>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</si>
  <si>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</si>
  <si>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</si>
  <si>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</si>
  <si>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</si>
  <si>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</si>
  <si>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</si>
  <si>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</si>
  <si>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</si>
  <si>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</si>
  <si>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</si>
  <si>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</si>
  <si>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</si>
  <si>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</si>
  <si>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</si>
  <si>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</si>
  <si>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</si>
  <si>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</si>
  <si>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</si>
  <si>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</si>
  <si>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</si>
  <si>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</si>
  <si>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</si>
  <si>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</si>
  <si>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</si>
  <si>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</si>
  <si>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</si>
  <si>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</si>
  <si>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</si>
  <si>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</si>
  <si>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</si>
  <si>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</si>
  <si>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</si>
  <si>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</si>
  <si>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</si>
  <si>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</si>
  <si>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</si>
  <si>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</si>
  <si>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</si>
  <si>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</si>
  <si>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</si>
  <si>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</si>
  <si>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</si>
  <si>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</si>
  <si>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</si>
  <si>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</si>
  <si>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</si>
  <si>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</si>
  <si>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</si>
  <si>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</si>
  <si>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</si>
  <si>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</si>
  <si>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</si>
  <si>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</si>
  <si>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</si>
  <si>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</si>
  <si>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</si>
  <si>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</si>
  <si>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</si>
  <si>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</si>
  <si>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</si>
  <si>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</si>
  <si>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</si>
  <si>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</si>
  <si>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</si>
  <si>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</si>
  <si>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</si>
  <si>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</si>
  <si>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</si>
  <si>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</si>
  <si>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</si>
  <si>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</si>
  <si>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</si>
  <si>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</si>
  <si>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</si>
  <si>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</si>
  <si>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</si>
  <si>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</si>
  <si>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</si>
  <si>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</si>
  <si>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</si>
  <si>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</si>
  <si>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</si>
  <si>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</si>
  <si>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</si>
  <si>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</si>
  <si>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</si>
  <si>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</si>
  <si>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</si>
  <si>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</si>
  <si>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</si>
  <si>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</si>
  <si>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</si>
  <si>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</si>
  <si>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</si>
  <si>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</si>
  <si>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</si>
  <si>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</si>
  <si>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</si>
  <si>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</si>
  <si>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</si>
  <si>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</si>
  <si>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</si>
  <si>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</si>
  <si>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</si>
  <si>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</si>
  <si>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</si>
  <si>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</si>
  <si>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</si>
  <si>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</si>
  <si>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</si>
  <si>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</si>
  <si>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</si>
  <si>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</si>
  <si>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</si>
  <si>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</si>
  <si>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</si>
  <si>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</si>
  <si>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</si>
  <si>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</si>
  <si>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</si>
  <si>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</si>
  <si>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</si>
  <si>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</si>
  <si>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</si>
  <si>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</si>
  <si>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</si>
  <si>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</si>
  <si>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</si>
  <si>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</si>
  <si>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</si>
  <si>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</si>
  <si>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</si>
  <si>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</si>
  <si>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</si>
  <si>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</si>
  <si>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</si>
  <si>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</si>
  <si>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</si>
  <si>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</si>
  <si>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</si>
  <si>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</si>
  <si>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</si>
  <si>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</si>
  <si>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</si>
  <si>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</si>
  <si>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</si>
  <si>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</si>
  <si>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</si>
  <si>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</si>
  <si>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</si>
  <si>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</si>
  <si>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</si>
  <si>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</si>
  <si>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</si>
  <si>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</si>
  <si>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</si>
  <si>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</si>
  <si>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</si>
  <si>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</si>
  <si>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</si>
  <si>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</si>
  <si>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</si>
  <si>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</si>
  <si>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</si>
  <si>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</si>
  <si>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</si>
  <si>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</si>
  <si>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</si>
  <si>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</si>
  <si>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</si>
  <si>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</si>
  <si>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</si>
  <si>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</si>
  <si>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</si>
  <si>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</si>
  <si>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</si>
  <si>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</si>
  <si>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</si>
  <si>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</si>
  <si>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</si>
  <si>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</si>
  <si>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</si>
  <si>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</si>
  <si>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</si>
  <si>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</si>
  <si>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</si>
  <si>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</si>
  <si>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</si>
  <si>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</si>
  <si>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</si>
  <si>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</si>
  <si>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</si>
  <si>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</si>
  <si>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</si>
  <si>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</si>
  <si>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</si>
  <si>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</si>
  <si>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</si>
  <si>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</si>
  <si>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</si>
  <si>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</si>
  <si>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</si>
  <si>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</si>
  <si>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</si>
  <si>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</si>
  <si>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</si>
  <si>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</si>
  <si>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</si>
  <si>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</si>
  <si>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</si>
  <si>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</si>
  <si>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</si>
  <si>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</si>
  <si>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</si>
  <si>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</si>
  <si>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</si>
  <si>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</si>
  <si>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</si>
  <si>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</si>
  <si>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</si>
  <si>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</si>
  <si>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</si>
  <si>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</si>
  <si>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</si>
  <si>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</si>
  <si>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</si>
  <si>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</si>
  <si>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</si>
  <si>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</si>
  <si>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</si>
  <si>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</si>
  <si>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</si>
  <si>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</si>
  <si>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</si>
  <si>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</si>
  <si>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</si>
  <si>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</si>
  <si>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</si>
  <si>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</si>
  <si>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</si>
  <si>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</si>
  <si>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</si>
  <si>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</si>
  <si>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</si>
  <si>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</si>
  <si>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</si>
  <si>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</si>
  <si>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</si>
  <si>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</si>
  <si>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</si>
  <si>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</si>
  <si>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</si>
  <si>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</si>
  <si>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</si>
  <si>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</si>
  <si>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</si>
  <si>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</si>
  <si>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</si>
  <si>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</si>
  <si>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</si>
  <si>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</si>
  <si>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</si>
  <si>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</si>
  <si>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</si>
  <si>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</si>
  <si>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</si>
  <si>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</si>
  <si>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</si>
  <si>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</si>
  <si>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</si>
  <si>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</si>
  <si>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</si>
  <si>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</si>
  <si>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</si>
  <si>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</si>
  <si>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</si>
  <si>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</si>
  <si>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</si>
  <si>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</si>
  <si>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</si>
  <si>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</si>
  <si>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</si>
  <si>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</si>
  <si>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</si>
  <si>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</si>
  <si>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</si>
  <si>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</si>
  <si>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</si>
  <si>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</si>
  <si>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</si>
  <si>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</si>
  <si>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</si>
  <si>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</si>
  <si>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</si>
  <si>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</si>
  <si>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</si>
  <si>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</si>
  <si>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</si>
  <si>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</si>
  <si>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</si>
  <si>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</si>
  <si>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</si>
  <si>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</si>
  <si>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</si>
  <si>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</si>
  <si>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</si>
  <si>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</si>
  <si>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</si>
  <si>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</si>
  <si>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</si>
  <si>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</si>
  <si>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</si>
  <si>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</si>
  <si>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</si>
  <si>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</si>
  <si>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</si>
  <si>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</si>
  <si>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</si>
  <si>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</si>
  <si>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</si>
  <si>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</si>
  <si>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</si>
  <si>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</si>
  <si>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</si>
  <si>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</si>
  <si>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</si>
  <si>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</si>
  <si>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</si>
  <si>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</si>
  <si>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</si>
  <si>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</si>
  <si>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</si>
  <si>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</si>
  <si>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</si>
  <si>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</si>
  <si>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</si>
  <si>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</si>
  <si>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</si>
  <si>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</si>
  <si>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</si>
  <si>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</si>
  <si>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</si>
  <si>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</si>
  <si>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</si>
  <si>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</si>
  <si>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</si>
  <si>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</si>
  <si>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</si>
  <si>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</si>
  <si>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</si>
  <si>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</si>
  <si>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</si>
  <si>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</si>
  <si>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</si>
  <si>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</si>
  <si>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</si>
  <si>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</si>
  <si>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</si>
  <si>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</si>
  <si>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</si>
  <si>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</si>
  <si>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</si>
  <si>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</si>
  <si>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</si>
  <si>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</si>
  <si>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</si>
  <si>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</si>
  <si>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</si>
  <si>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</si>
  <si>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</si>
  <si>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</si>
  <si>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</si>
  <si>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</si>
  <si>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</si>
  <si>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</si>
  <si>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</si>
  <si>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</si>
  <si>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</si>
  <si>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</si>
  <si>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</si>
  <si>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</si>
  <si>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</si>
  <si>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</si>
  <si>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</si>
  <si>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</si>
  <si>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</si>
  <si>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</si>
  <si>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</si>
  <si>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</si>
  <si>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</si>
  <si>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</si>
  <si>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</si>
  <si>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</si>
  <si>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</si>
  <si>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</si>
  <si>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</si>
  <si>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</si>
  <si>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</si>
  <si>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</si>
  <si>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</si>
  <si>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</si>
  <si>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</si>
  <si>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</si>
  <si>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</si>
  <si>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</si>
  <si>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</si>
  <si>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</si>
  <si>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</si>
  <si>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</si>
  <si>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</si>
  <si>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</si>
  <si>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</si>
  <si>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</si>
  <si>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</si>
  <si>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</si>
  <si>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</si>
  <si>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</si>
  <si>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</si>
  <si>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</si>
  <si>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</si>
  <si>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</si>
  <si>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</si>
  <si>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</si>
  <si>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</si>
  <si>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</si>
  <si>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</si>
  <si>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</si>
  <si>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</si>
  <si>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</si>
  <si>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</si>
  <si>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</si>
  <si>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</si>
  <si>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</si>
  <si>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</si>
  <si>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</si>
  <si>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</si>
  <si>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</si>
  <si>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</si>
  <si>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</si>
  <si>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</si>
  <si>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</si>
  <si>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</si>
  <si>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</si>
  <si>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</si>
  <si>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</si>
  <si>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</si>
  <si>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</si>
  <si>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</si>
  <si>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</si>
  <si>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</si>
  <si>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</si>
  <si>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</si>
  <si>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</si>
  <si>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</si>
  <si>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</si>
  <si>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</si>
  <si>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</si>
  <si>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</si>
  <si>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</si>
  <si>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</si>
  <si>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</si>
  <si>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</si>
  <si>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</si>
  <si>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</si>
  <si>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</si>
  <si>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</si>
  <si>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</si>
  <si>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</si>
  <si>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</si>
  <si>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</si>
  <si>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</si>
  <si>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</si>
  <si>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</si>
  <si>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</si>
  <si>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</si>
  <si>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</si>
  <si>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</si>
  <si>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</si>
  <si>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</si>
  <si>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</si>
  <si>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</si>
  <si>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</si>
  <si>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</si>
  <si>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</si>
  <si>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</si>
  <si>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</si>
  <si>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</si>
  <si>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</si>
  <si>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</si>
  <si>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</si>
  <si>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</si>
  <si>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</si>
  <si>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</si>
  <si>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</si>
  <si>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</si>
  <si>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</si>
  <si>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</si>
  <si>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</si>
  <si>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</si>
  <si>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</si>
  <si>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</si>
  <si>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</si>
  <si>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</si>
  <si>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</si>
  <si>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</si>
  <si>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</si>
  <si>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</si>
  <si>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</si>
  <si>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</si>
  <si>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</si>
  <si>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</si>
  <si>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</si>
  <si>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</si>
  <si>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</si>
  <si>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</si>
  <si>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</si>
  <si>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</si>
  <si>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</si>
  <si>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</si>
  <si>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</si>
  <si>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</si>
  <si>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</si>
  <si>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</si>
  <si>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</si>
  <si>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</si>
  <si>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</si>
  <si>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</si>
  <si>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</si>
  <si>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</si>
  <si>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</si>
  <si>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</si>
  <si>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</si>
  <si>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</si>
  <si>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</si>
  <si>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</si>
  <si>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</si>
  <si>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</si>
  <si>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</si>
  <si>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</si>
  <si>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</si>
  <si>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</si>
  <si>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</si>
  <si>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</si>
  <si>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</si>
  <si>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</si>
  <si>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</si>
  <si>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</si>
  <si>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</si>
  <si>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</si>
  <si>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</si>
  <si>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</si>
  <si>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</si>
  <si>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</si>
  <si>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</si>
  <si>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</si>
  <si>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</si>
  <si>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</si>
  <si>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</si>
  <si>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</si>
  <si>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</si>
  <si>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</si>
  <si>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</si>
  <si>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</si>
  <si>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</si>
  <si>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</si>
  <si>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</si>
  <si>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</si>
  <si>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</si>
  <si>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</si>
  <si>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</si>
  <si>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</si>
  <si>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</si>
  <si>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</si>
  <si>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</si>
  <si>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</si>
  <si>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</si>
  <si>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</si>
  <si>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</si>
  <si>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</si>
  <si>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</si>
  <si>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</si>
  <si>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</si>
  <si>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</si>
  <si>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</si>
  <si>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</si>
  <si>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</si>
  <si>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</si>
  <si>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</si>
  <si>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</si>
  <si>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</si>
  <si>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</si>
  <si>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</si>
  <si>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</si>
  <si>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</si>
  <si>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</si>
  <si>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</si>
  <si>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</si>
  <si>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</si>
  <si>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</si>
  <si>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</si>
  <si>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</si>
  <si>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</si>
  <si>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</si>
  <si>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</si>
  <si>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</si>
  <si>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</si>
  <si>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</si>
  <si>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</si>
  <si>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</si>
  <si>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</si>
  <si>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</si>
  <si>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</si>
  <si>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</si>
  <si>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</si>
  <si>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</si>
  <si>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</si>
  <si>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</si>
  <si>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</si>
  <si>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</si>
  <si>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</si>
  <si>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</si>
  <si>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</si>
  <si>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</si>
  <si>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</si>
  <si>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</si>
  <si>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</si>
  <si>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</si>
  <si>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</si>
  <si>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</si>
  <si>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</si>
  <si>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</si>
  <si>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</si>
  <si>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</si>
  <si>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</si>
  <si>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</si>
  <si>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</si>
  <si>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</si>
  <si>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</si>
  <si>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</si>
  <si>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</si>
  <si>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</si>
  <si>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</si>
  <si>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</si>
  <si>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</si>
  <si>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</si>
  <si>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</si>
  <si>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</si>
  <si>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</si>
  <si>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</si>
  <si>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</si>
  <si>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</si>
  <si>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</si>
  <si>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</si>
  <si>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</si>
  <si>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</si>
  <si>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</si>
  <si>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</si>
  <si>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</si>
  <si>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</si>
  <si>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</si>
  <si>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</si>
  <si>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</si>
  <si>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</si>
  <si>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</si>
  <si>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</si>
  <si>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</si>
  <si>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</si>
  <si>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</si>
  <si>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</si>
  <si>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</si>
  <si>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</si>
  <si>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</si>
  <si>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</si>
  <si>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</si>
  <si>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</si>
  <si>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</si>
  <si>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</si>
  <si>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</si>
  <si>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</si>
  <si>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</si>
  <si>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</si>
  <si>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</si>
  <si>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</si>
  <si>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</si>
  <si>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</si>
  <si>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</si>
  <si>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</si>
  <si>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</si>
  <si>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</si>
  <si>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</si>
  <si>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</si>
  <si>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</si>
  <si>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</si>
  <si>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</si>
  <si>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</si>
  <si>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</si>
  <si>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</si>
  <si>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</si>
  <si>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</si>
  <si>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</si>
  <si>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</si>
  <si>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</si>
  <si>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</si>
  <si>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</si>
  <si>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</si>
  <si>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</si>
  <si>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</si>
  <si>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</si>
  <si>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</si>
  <si>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</si>
  <si>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</si>
  <si>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</si>
  <si>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</si>
  <si>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</si>
  <si>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</si>
  <si>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</si>
  <si>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</si>
  <si>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</si>
  <si>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</si>
  <si>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</si>
  <si>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</si>
  <si>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</si>
  <si>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</si>
  <si>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</si>
  <si>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</si>
  <si>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</si>
  <si>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</si>
  <si>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</si>
  <si>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</si>
  <si>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</si>
  <si>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</si>
  <si>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</si>
  <si>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</si>
  <si>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</si>
  <si>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</si>
  <si>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</si>
  <si>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</si>
  <si>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</si>
  <si>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</si>
  <si>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</si>
  <si>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</si>
  <si>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</si>
  <si>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</si>
  <si>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</si>
  <si>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</si>
  <si>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</si>
  <si>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</si>
  <si>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</si>
  <si>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</si>
  <si>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</si>
  <si>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</si>
  <si>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</si>
  <si>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</si>
  <si>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</si>
  <si>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</si>
  <si>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</si>
  <si>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</si>
  <si>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</si>
  <si>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</si>
  <si>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</si>
  <si>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</si>
  <si>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</si>
  <si>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</si>
  <si>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</si>
  <si>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</si>
  <si>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</si>
  <si>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</si>
  <si>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</si>
  <si>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</si>
  <si>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</si>
  <si>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</si>
  <si>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</si>
  <si>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</si>
  <si>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</si>
  <si>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</si>
  <si>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</si>
  <si>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</si>
  <si>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</si>
  <si>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</si>
  <si>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</si>
  <si>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</si>
  <si>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</si>
  <si>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</si>
  <si>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</si>
  <si>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</si>
  <si>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</si>
  <si>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</si>
  <si>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</si>
  <si>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</si>
  <si>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</si>
  <si>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</si>
  <si>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</si>
  <si>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</si>
  <si>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</si>
  <si>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</si>
  <si>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</si>
  <si>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</si>
  <si>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</si>
  <si>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</si>
  <si>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</si>
  <si>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</si>
  <si>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</si>
  <si>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</si>
  <si>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</si>
  <si>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</si>
  <si>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</si>
  <si>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</si>
  <si>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</si>
  <si>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</si>
  <si>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</si>
  <si>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</si>
  <si>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</si>
  <si>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</si>
  <si>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</si>
  <si>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</si>
  <si>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</si>
  <si>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</si>
  <si>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</si>
  <si>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</si>
  <si>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</si>
  <si>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</si>
  <si>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</si>
  <si>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</si>
  <si>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</si>
  <si>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</si>
  <si>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</si>
  <si>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</si>
  <si>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</si>
  <si>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</si>
  <si>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</si>
  <si>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</si>
  <si>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</si>
  <si>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</si>
  <si>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</si>
  <si>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</si>
  <si>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</si>
  <si>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</si>
  <si>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</si>
  <si>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</si>
  <si>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</si>
  <si>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</si>
  <si>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</si>
  <si>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</si>
  <si>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</si>
  <si>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</si>
  <si>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</si>
  <si>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</si>
  <si>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</si>
  <si>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</si>
  <si>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</si>
  <si>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</si>
  <si>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</si>
  <si>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</si>
  <si>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</si>
  <si>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</si>
  <si>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</si>
  <si>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</si>
  <si>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</si>
  <si>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</si>
  <si>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</si>
  <si>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</si>
  <si>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</si>
  <si>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</si>
  <si>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</si>
  <si>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</si>
  <si>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</si>
  <si>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</si>
  <si>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</si>
  <si>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</si>
  <si>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</si>
  <si>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</si>
  <si>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</si>
  <si>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</si>
  <si>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</si>
  <si>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</si>
  <si>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</si>
  <si>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</si>
  <si>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</si>
  <si>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</si>
  <si>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</si>
  <si>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</si>
  <si>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</si>
  <si>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</si>
  <si>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</si>
  <si>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</si>
  <si>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</si>
  <si>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</si>
  <si>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</si>
  <si>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</si>
  <si>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</si>
  <si>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</si>
  <si>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</si>
  <si>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</si>
  <si>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</si>
  <si>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</si>
  <si>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</si>
  <si>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</si>
  <si>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</si>
  <si>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</si>
  <si>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</si>
  <si>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</si>
  <si>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</si>
  <si>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</si>
  <si>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</si>
  <si>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</si>
  <si>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</si>
  <si>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</si>
  <si>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</si>
  <si>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</si>
  <si>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</si>
  <si>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</si>
  <si>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</si>
  <si>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</si>
  <si>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</si>
  <si>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</si>
  <si>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</si>
  <si>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</si>
  <si>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</si>
  <si>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</si>
  <si>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</si>
  <si>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</si>
  <si>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</si>
  <si>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</si>
  <si>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</si>
  <si>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</si>
  <si>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</si>
  <si>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</si>
  <si>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</si>
  <si>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</si>
  <si>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</si>
  <si>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</si>
  <si>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</si>
  <si>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</si>
  <si>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</si>
  <si>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</si>
  <si>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</si>
  <si>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</si>
  <si>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</si>
  <si>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</si>
  <si>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</si>
  <si>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</si>
  <si>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</si>
  <si>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</si>
  <si>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</si>
  <si>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</si>
  <si>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</si>
  <si>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</si>
  <si>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</si>
  <si>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</si>
  <si>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</si>
  <si>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</si>
  <si>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</si>
  <si>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</si>
  <si>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</si>
  <si>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</si>
  <si>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</si>
  <si>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</si>
  <si>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</si>
  <si>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</si>
  <si>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</si>
  <si>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</si>
  <si>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</si>
  <si>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</si>
  <si>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</si>
  <si>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</si>
  <si>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</si>
  <si>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</si>
  <si>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</si>
  <si>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</si>
  <si>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</si>
  <si>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</si>
  <si>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</si>
  <si>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</si>
  <si>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</si>
  <si>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</si>
  <si>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</si>
  <si>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</si>
  <si>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</si>
  <si>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</si>
  <si>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</si>
  <si>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</si>
  <si>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</si>
  <si>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</si>
  <si>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</si>
  <si>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</si>
  <si>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</si>
  <si>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</si>
  <si>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</si>
  <si>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</si>
  <si>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</si>
  <si>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</si>
  <si>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</si>
  <si>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</si>
  <si>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</si>
  <si>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</si>
  <si>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</si>
  <si>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</si>
  <si>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</si>
  <si>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</si>
  <si>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</si>
  <si>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</si>
  <si>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</si>
  <si>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</si>
  <si>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</si>
  <si>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</si>
  <si>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</si>
  <si>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</si>
  <si>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</si>
  <si>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</si>
  <si>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</si>
  <si>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</si>
  <si>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</si>
  <si>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</si>
  <si>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</si>
  <si>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</si>
  <si>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</si>
  <si>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</si>
  <si>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</si>
  <si>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</si>
  <si>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</si>
  <si>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</si>
  <si>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</si>
  <si>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</si>
  <si>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</si>
  <si>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</si>
  <si>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</si>
  <si>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</si>
  <si>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</si>
  <si>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</si>
  <si>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</si>
  <si>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</si>
  <si>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</si>
  <si>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</si>
  <si>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</si>
  <si>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</si>
  <si>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</si>
  <si>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</si>
  <si>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</si>
  <si>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</si>
  <si>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</si>
  <si>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</si>
  <si>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</si>
  <si>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</si>
  <si>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</si>
  <si>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</si>
  <si>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</si>
  <si>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</si>
  <si>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</si>
  <si>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</si>
  <si>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</si>
  <si>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</si>
  <si>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</si>
  <si>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</si>
  <si>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</si>
  <si>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</si>
  <si>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</si>
  <si>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</si>
  <si>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</si>
  <si>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</si>
  <si>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</si>
  <si>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</si>
  <si>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</si>
  <si>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</si>
  <si>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</si>
  <si>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</si>
  <si>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</si>
  <si>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</si>
  <si>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</si>
  <si>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</si>
  <si>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</si>
  <si>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</si>
  <si>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</si>
  <si>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</si>
  <si>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</si>
  <si>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</si>
  <si>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</si>
  <si>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</si>
  <si>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</si>
  <si>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</si>
  <si>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</si>
  <si>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</si>
  <si>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</si>
  <si>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</si>
  <si>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</si>
  <si>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</si>
  <si>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</si>
  <si>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</si>
  <si>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</si>
  <si>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</si>
  <si>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</si>
  <si>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</si>
  <si>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</si>
  <si>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</si>
  <si>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</si>
  <si>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</si>
  <si>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</si>
  <si>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</si>
  <si>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</si>
  <si>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</si>
  <si>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</si>
  <si>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</si>
  <si>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</si>
  <si>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</si>
  <si>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</si>
  <si>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</si>
  <si>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</si>
  <si>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</si>
  <si>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</si>
  <si>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</si>
  <si>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</si>
  <si>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</si>
  <si>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</si>
  <si>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</si>
  <si>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</si>
  <si>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</si>
  <si>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</si>
  <si>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</si>
  <si>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</si>
  <si>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</si>
  <si>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</si>
  <si>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</si>
  <si>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</si>
  <si>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</si>
  <si>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</si>
  <si>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</si>
  <si>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</si>
  <si>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</si>
  <si>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</si>
  <si>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</si>
  <si>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</si>
  <si>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</si>
  <si>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</si>
  <si>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</si>
  <si>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</si>
  <si>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</si>
  <si>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</si>
  <si>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</si>
  <si>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</si>
  <si>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</si>
  <si>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</si>
  <si>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</si>
  <si>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</si>
  <si>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</si>
  <si>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</si>
  <si>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</si>
  <si>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</si>
  <si>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</si>
  <si>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</si>
  <si>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</si>
  <si>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</si>
  <si>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</si>
  <si>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</si>
  <si>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</si>
  <si>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</si>
  <si>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</si>
  <si>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</si>
  <si>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</si>
  <si>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</si>
  <si>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</si>
  <si>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</si>
  <si>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</si>
  <si>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</si>
  <si>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</si>
  <si>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</si>
  <si>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</si>
  <si>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</si>
  <si>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</si>
  <si>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</si>
  <si>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</si>
  <si>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</si>
  <si>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</si>
  <si>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</si>
  <si>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</si>
  <si>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</si>
  <si>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</si>
  <si>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</si>
  <si>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</si>
  <si>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</si>
  <si>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</si>
  <si>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</si>
  <si>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</si>
  <si>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</si>
  <si>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</si>
  <si>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</si>
  <si>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</si>
  <si>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</si>
  <si>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</si>
  <si>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</si>
  <si>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</si>
  <si>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</si>
  <si>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</si>
  <si>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</si>
  <si>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</si>
  <si>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</si>
  <si>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</si>
  <si>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</si>
  <si>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</si>
  <si>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</si>
  <si>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</si>
  <si>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</si>
  <si>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</si>
  <si>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</si>
  <si>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</si>
  <si>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</si>
  <si>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</si>
  <si>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</si>
  <si>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</si>
  <si>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</si>
  <si>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</si>
  <si>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</si>
  <si>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</si>
  <si>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</si>
  <si>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</si>
  <si>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</si>
  <si>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</si>
  <si>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</si>
  <si>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</si>
  <si>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</si>
  <si>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</si>
  <si>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</si>
  <si>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</si>
  <si>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</si>
  <si>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</si>
  <si>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</si>
  <si>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</si>
  <si>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</si>
  <si>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</si>
  <si>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</si>
  <si>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</si>
  <si>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</si>
  <si>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</si>
  <si>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</si>
  <si>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</si>
  <si>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</si>
  <si>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</si>
  <si>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</si>
  <si>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</si>
  <si>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</si>
  <si>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</si>
  <si>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</si>
  <si>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</si>
  <si>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</si>
  <si>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</si>
  <si>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</si>
  <si>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</si>
  <si>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</si>
  <si>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</si>
  <si>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</si>
  <si>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</si>
  <si>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</si>
  <si>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</si>
  <si>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</si>
  <si>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</si>
  <si>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</si>
  <si>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</si>
  <si>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</si>
  <si>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</si>
  <si>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</si>
  <si>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</si>
  <si>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</si>
  <si>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</si>
  <si>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</si>
  <si>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</si>
  <si>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</si>
  <si>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</si>
  <si>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</si>
  <si>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</si>
  <si>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</si>
  <si>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</si>
  <si>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</si>
  <si>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</si>
  <si>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</si>
  <si>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</si>
  <si>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</si>
  <si>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</si>
  <si>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</si>
  <si>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</si>
  <si>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</si>
  <si>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</si>
  <si>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</si>
  <si>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</si>
  <si>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</si>
  <si>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</si>
  <si>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</si>
  <si>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</si>
  <si>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</si>
  <si>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</si>
  <si>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</si>
  <si>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</si>
  <si>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</si>
  <si>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</si>
  <si>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</si>
  <si>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</si>
  <si>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</si>
  <si>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</si>
  <si>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</si>
  <si>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</si>
  <si>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</si>
  <si>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</si>
  <si>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</si>
  <si>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</si>
  <si>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</si>
  <si>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</si>
  <si>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</si>
  <si>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</si>
  <si>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</si>
  <si>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</si>
  <si>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</si>
  <si>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</si>
  <si>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</si>
  <si>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</si>
  <si>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</si>
  <si>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</si>
  <si>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</si>
  <si>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</si>
  <si>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</si>
  <si>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</si>
  <si>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</si>
  <si>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</si>
  <si>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</si>
  <si>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</si>
  <si>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</si>
  <si>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</si>
  <si>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</si>
  <si>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</si>
  <si>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</si>
  <si>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</si>
  <si>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</si>
  <si>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</si>
  <si>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</si>
  <si>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</si>
  <si>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</si>
  <si>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</si>
  <si>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</si>
  <si>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</si>
  <si>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</si>
  <si>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</si>
  <si>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</si>
  <si>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</si>
  <si>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</si>
  <si>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</si>
  <si>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</si>
  <si>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</si>
  <si>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</si>
  <si>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</si>
  <si>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</si>
  <si>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</si>
  <si>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</si>
  <si>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</si>
  <si>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</si>
  <si>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</si>
  <si>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</si>
  <si>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</si>
  <si>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</si>
  <si>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</si>
  <si>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</si>
  <si>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</si>
  <si>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</si>
  <si>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</si>
  <si>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</si>
  <si>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</si>
  <si>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</si>
  <si>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</si>
  <si>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</si>
  <si>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</si>
  <si>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</si>
  <si>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</si>
  <si>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</si>
  <si>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</si>
  <si>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</si>
  <si>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</si>
  <si>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</si>
  <si>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</si>
  <si>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</si>
  <si>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</si>
  <si>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</si>
  <si>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</si>
  <si>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</si>
  <si>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</si>
  <si>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</si>
  <si>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</si>
  <si>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</si>
  <si>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</si>
  <si>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</si>
  <si>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</si>
  <si>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</si>
  <si>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</si>
  <si>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</si>
  <si>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</si>
  <si>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</si>
  <si>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</si>
  <si>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</si>
  <si>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</si>
  <si>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</si>
  <si>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</si>
  <si>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</si>
  <si>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</si>
  <si>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</si>
  <si>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</si>
  <si>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</si>
  <si>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</si>
  <si>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</si>
  <si>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</si>
  <si>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</si>
  <si>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</si>
  <si>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</si>
  <si>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</si>
  <si>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</si>
  <si>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</si>
  <si>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</si>
  <si>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</si>
  <si>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</si>
  <si>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</si>
  <si>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</si>
  <si>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</si>
  <si>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</si>
  <si>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</si>
  <si>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</si>
  <si>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</si>
  <si>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</si>
  <si>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</si>
  <si>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</si>
  <si>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</si>
  <si>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</si>
  <si>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</si>
  <si>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</si>
  <si>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</si>
  <si>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</si>
  <si>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</si>
  <si>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</si>
  <si>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</si>
  <si>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</si>
  <si>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</si>
  <si>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</si>
  <si>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</si>
  <si>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</si>
  <si>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</si>
  <si>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</si>
  <si>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</si>
  <si>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</si>
  <si>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</si>
  <si>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</si>
  <si>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</si>
  <si>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</si>
  <si>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</si>
  <si>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</si>
  <si>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</si>
  <si>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</si>
  <si>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</si>
  <si>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</si>
  <si>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</si>
  <si>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</si>
  <si>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</si>
  <si>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</si>
  <si>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</si>
  <si>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</si>
  <si>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</si>
  <si>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</si>
  <si>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</si>
  <si>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</si>
  <si>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</si>
  <si>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</si>
  <si>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</si>
  <si>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</si>
  <si>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</si>
  <si>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</si>
  <si>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</si>
  <si>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</si>
  <si>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</si>
  <si>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</si>
  <si>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</si>
  <si>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</si>
  <si>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</si>
  <si>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</si>
  <si>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</si>
  <si>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</si>
  <si>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</si>
  <si>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</si>
  <si>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</si>
  <si>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</si>
  <si>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</si>
  <si>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</si>
  <si>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</si>
  <si>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</si>
  <si>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</si>
  <si>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</si>
  <si>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</si>
  <si>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</si>
  <si>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</si>
  <si>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</si>
  <si>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</si>
  <si>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</si>
  <si>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</si>
  <si>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</si>
  <si>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</si>
  <si>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</si>
  <si>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</si>
  <si>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</si>
  <si>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</si>
  <si>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</si>
  <si>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</si>
  <si>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</si>
  <si>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</si>
  <si>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</si>
  <si>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</si>
  <si>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</si>
  <si>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</si>
  <si>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</si>
  <si>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</si>
  <si>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</si>
  <si>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</si>
  <si>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</si>
  <si>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</si>
  <si>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</si>
  <si>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</si>
  <si>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</si>
  <si>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</si>
  <si>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</si>
  <si>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</si>
  <si>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</si>
  <si>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</si>
  <si>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</si>
  <si>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</si>
  <si>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</si>
  <si>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</si>
  <si>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</si>
  <si>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</si>
  <si>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</si>
  <si>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</si>
  <si>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</si>
  <si>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</si>
  <si>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</si>
  <si>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</si>
  <si>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</si>
  <si>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</si>
  <si>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</si>
  <si>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</si>
  <si>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</si>
  <si>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</si>
  <si>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</si>
  <si>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</si>
  <si>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</si>
  <si>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</si>
  <si>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</si>
  <si>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</si>
  <si>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</si>
  <si>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</si>
  <si>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</si>
  <si>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</si>
  <si>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</si>
  <si>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</si>
  <si>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</si>
  <si>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</si>
  <si>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</si>
  <si>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</si>
  <si>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</si>
  <si>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</si>
  <si>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</si>
  <si>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</si>
  <si>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</si>
  <si>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</si>
  <si>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</si>
  <si>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</si>
  <si>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</si>
  <si>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</si>
  <si>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</si>
  <si>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</si>
  <si>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</si>
  <si>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</si>
  <si>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</si>
  <si>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</si>
  <si>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</si>
  <si>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</si>
  <si>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</si>
  <si>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</si>
  <si>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</si>
  <si>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</si>
  <si>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</si>
  <si>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</si>
  <si>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</si>
  <si>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</si>
  <si>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</si>
  <si>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</si>
  <si>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</si>
  <si>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</si>
  <si>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</si>
  <si>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</si>
  <si>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</si>
  <si>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</si>
  <si>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</si>
  <si>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</si>
  <si>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</si>
  <si>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</si>
  <si>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</si>
  <si>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</si>
  <si>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</si>
  <si>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</si>
  <si>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</si>
  <si>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</si>
  <si>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</si>
  <si>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</si>
  <si>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</si>
  <si>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</si>
  <si>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</si>
  <si>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</si>
  <si>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</si>
  <si>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</si>
  <si>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</si>
  <si>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</si>
  <si>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</si>
  <si>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</si>
  <si>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</si>
  <si>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</si>
  <si>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</si>
  <si>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</si>
  <si>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</si>
  <si>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</si>
  <si>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</si>
  <si>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</si>
  <si>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</si>
  <si>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</si>
  <si>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</si>
  <si>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</si>
  <si>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</si>
  <si>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</si>
  <si>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</si>
  <si>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</si>
  <si>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</si>
  <si>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</si>
  <si>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</si>
  <si>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</si>
  <si>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</si>
  <si>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</si>
  <si>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</si>
  <si>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</si>
  <si>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</si>
  <si>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</si>
  <si>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</si>
  <si>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</si>
  <si>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</si>
  <si>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</si>
  <si>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</si>
  <si>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</si>
  <si>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</si>
  <si>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</si>
  <si>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</si>
  <si>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</si>
  <si>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</si>
  <si>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</si>
  <si>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</si>
  <si>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</si>
  <si>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</si>
  <si>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</si>
  <si>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</si>
  <si>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</si>
  <si>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</si>
  <si>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</si>
  <si>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</si>
  <si>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</si>
  <si>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</si>
  <si>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</si>
  <si>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</si>
  <si>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</si>
  <si>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</si>
  <si>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</si>
  <si>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</si>
  <si>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</si>
  <si>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</si>
  <si>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</si>
  <si>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</si>
  <si>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</si>
  <si>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</si>
  <si>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</si>
  <si>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</si>
  <si>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</si>
  <si>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</si>
  <si>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</si>
  <si>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</si>
  <si>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</si>
  <si>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</si>
  <si>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</si>
  <si>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</si>
  <si>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</si>
  <si>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</si>
  <si>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</si>
  <si>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</si>
  <si>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</si>
  <si>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</si>
  <si>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</si>
  <si>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</si>
  <si>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</si>
  <si>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</si>
  <si>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</si>
  <si>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</si>
  <si>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</si>
  <si>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</si>
  <si>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</si>
  <si>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</si>
  <si>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</si>
  <si>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</si>
  <si>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</si>
  <si>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</si>
  <si>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</si>
  <si>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</si>
  <si>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</si>
  <si>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</si>
  <si>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</si>
  <si>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</si>
  <si>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</si>
  <si>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</si>
  <si>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</si>
  <si>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</si>
  <si>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</si>
  <si>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</si>
  <si>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</si>
  <si>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</si>
  <si>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</si>
  <si>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</si>
  <si>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</si>
  <si>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</si>
  <si>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</si>
  <si>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</si>
  <si>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</si>
  <si>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</si>
  <si>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</si>
  <si>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</si>
  <si>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</si>
  <si>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</si>
  <si>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</si>
  <si>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</si>
  <si>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</si>
  <si>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</si>
  <si>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</si>
  <si>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</si>
  <si>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</si>
  <si>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</si>
  <si>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</si>
  <si>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</si>
  <si>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</si>
  <si>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</si>
  <si>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</si>
  <si>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</si>
  <si>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</si>
  <si>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</si>
  <si>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</si>
  <si>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</si>
  <si>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</si>
  <si>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</si>
  <si>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</si>
  <si>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</si>
  <si>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</si>
  <si>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</si>
  <si>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</si>
  <si>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</si>
  <si>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</si>
  <si>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</si>
  <si>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</si>
  <si>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</si>
  <si>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</si>
  <si>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</si>
  <si>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</si>
  <si>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</si>
  <si>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</si>
  <si>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</si>
  <si>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</si>
  <si>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</si>
  <si>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</si>
  <si>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</si>
  <si>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</si>
  <si>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</si>
  <si>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</si>
  <si>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</si>
  <si>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</si>
  <si>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</si>
  <si>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</si>
  <si>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</si>
  <si>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</si>
  <si>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</si>
  <si>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</si>
  <si>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</si>
  <si>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</si>
  <si>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</si>
  <si>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</si>
  <si>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</si>
  <si>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</si>
  <si>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</si>
  <si>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</si>
  <si>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</si>
  <si>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</si>
  <si>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</si>
  <si>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</si>
  <si>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</si>
  <si>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</si>
  <si>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</si>
  <si>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</si>
  <si>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</si>
  <si>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</si>
  <si>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</si>
  <si>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</si>
  <si>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</si>
  <si>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</si>
  <si>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</si>
  <si>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</si>
  <si>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</si>
  <si>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</si>
  <si>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</si>
  <si>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</si>
  <si>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</si>
  <si>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</si>
  <si>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</si>
  <si>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</si>
  <si>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</si>
  <si>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</si>
  <si>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</si>
  <si>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</si>
  <si>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</si>
  <si>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</si>
  <si>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</si>
  <si>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</si>
  <si>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</si>
  <si>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</si>
  <si>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</si>
  <si>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</si>
  <si>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</si>
  <si>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</si>
  <si>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</si>
  <si>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</si>
  <si>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</si>
  <si>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</si>
  <si>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</si>
  <si>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</si>
  <si>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</si>
  <si>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</si>
  <si>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</si>
  <si>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</si>
  <si>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</si>
  <si>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</si>
  <si>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</si>
  <si>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</si>
  <si>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</si>
  <si>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</si>
  <si>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</si>
  <si>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</si>
  <si>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</si>
  <si>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</si>
  <si>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</si>
  <si>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</si>
  <si>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</si>
  <si>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</si>
  <si>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</si>
  <si>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</si>
  <si>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</si>
  <si>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</si>
  <si>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</si>
  <si>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</si>
  <si>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</si>
  <si>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</si>
  <si>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</si>
  <si>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</si>
  <si>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</si>
  <si>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</si>
  <si>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</si>
  <si>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</si>
  <si>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</si>
  <si>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</si>
  <si>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</si>
  <si>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</si>
  <si>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</si>
  <si>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</si>
  <si>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</si>
  <si>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</si>
  <si>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</si>
  <si>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</si>
  <si>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</si>
  <si>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</si>
  <si>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</si>
  <si>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</si>
  <si>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</si>
  <si>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</si>
  <si>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</si>
  <si>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</si>
  <si>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</si>
  <si>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</si>
  <si>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</si>
  <si>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</si>
  <si>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</si>
  <si>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</si>
  <si>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</si>
  <si>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</si>
  <si>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</si>
  <si>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</si>
  <si>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</si>
  <si>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</si>
  <si>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</si>
  <si>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</si>
  <si>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</si>
  <si>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</si>
  <si>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</si>
  <si>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</si>
  <si>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</si>
  <si>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</si>
  <si>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</si>
  <si>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</si>
  <si>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</si>
  <si>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</si>
  <si>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</si>
  <si>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</si>
  <si>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</si>
  <si>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</si>
  <si>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</si>
  <si>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</si>
  <si>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</si>
  <si>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</si>
  <si>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</si>
  <si>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</si>
  <si>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</si>
  <si>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</si>
  <si>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</si>
  <si>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</si>
  <si>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</si>
  <si>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</si>
  <si>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</si>
  <si>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</si>
  <si>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</si>
  <si>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</si>
  <si>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</si>
  <si>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</si>
  <si>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</si>
  <si>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</si>
  <si>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</si>
  <si>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</si>
  <si>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</si>
  <si>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</si>
  <si>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</si>
  <si>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</si>
  <si>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</si>
  <si>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</si>
  <si>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</si>
  <si>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</si>
  <si>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</si>
  <si>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</si>
  <si>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</si>
  <si>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</si>
  <si>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</si>
  <si>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</si>
  <si>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</si>
  <si>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</si>
  <si>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</si>
  <si>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</si>
  <si>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</si>
  <si>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</si>
  <si>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</si>
  <si>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</si>
  <si>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</si>
  <si>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</si>
  <si>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</si>
  <si>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</si>
  <si>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</si>
  <si>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</si>
  <si>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</si>
  <si>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</si>
  <si>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</si>
  <si>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</si>
  <si>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</si>
  <si>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</si>
  <si>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</si>
  <si>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</si>
  <si>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</si>
  <si>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</si>
  <si>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</si>
  <si>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</si>
  <si>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</si>
  <si>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</si>
  <si>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</si>
  <si>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</si>
  <si>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</si>
  <si>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</si>
  <si>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</si>
  <si>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</si>
  <si>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</si>
  <si>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</si>
  <si>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</si>
  <si>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</si>
  <si>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</si>
  <si>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</si>
  <si>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</si>
  <si>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</si>
  <si>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</si>
  <si>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</si>
  <si>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</si>
  <si>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</si>
  <si>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</si>
  <si>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</si>
  <si>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</si>
  <si>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</si>
  <si>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</si>
  <si>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</si>
  <si>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</si>
  <si>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</si>
  <si>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</si>
  <si>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</si>
  <si>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</si>
  <si>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</si>
  <si>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</si>
  <si>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</si>
  <si>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</si>
  <si>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</si>
  <si>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</si>
  <si>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</si>
  <si>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</si>
  <si>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</si>
  <si>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</si>
  <si>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</si>
  <si>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</si>
  <si>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</si>
  <si>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</si>
  <si>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</si>
  <si>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</si>
  <si>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</si>
  <si>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</si>
  <si>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</si>
  <si>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</si>
  <si>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</si>
  <si>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</si>
  <si>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</si>
  <si>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</si>
  <si>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</si>
  <si>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</si>
  <si>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</si>
  <si>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</si>
  <si>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</si>
  <si>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</si>
  <si>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</si>
  <si>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</si>
  <si>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</si>
  <si>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</si>
  <si>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</si>
  <si>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</si>
  <si>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</si>
  <si>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</si>
  <si>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</si>
  <si>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</si>
  <si>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</si>
  <si>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</si>
  <si>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</si>
  <si>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</si>
  <si>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</si>
  <si>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</si>
  <si>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</si>
  <si>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</si>
  <si>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</si>
  <si>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</si>
  <si>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</si>
  <si>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</si>
  <si>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</si>
  <si>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</si>
  <si>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</si>
  <si>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</si>
  <si>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</si>
  <si>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</si>
  <si>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</si>
  <si>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</si>
  <si>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</si>
  <si>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</si>
  <si>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</si>
  <si>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</si>
  <si>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</si>
  <si>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</si>
  <si>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</si>
  <si>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</si>
  <si>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</si>
  <si>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</si>
  <si>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</si>
  <si>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</si>
  <si>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</si>
  <si>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</si>
  <si>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</si>
  <si>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</si>
  <si>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</si>
  <si>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</si>
  <si>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</si>
  <si>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</si>
  <si>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</si>
  <si>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</si>
  <si>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</si>
  <si>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</si>
  <si>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</si>
  <si>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</si>
  <si>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</si>
  <si>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</si>
  <si>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</si>
  <si>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</si>
  <si>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</si>
  <si>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</si>
  <si>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</si>
  <si>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</si>
  <si>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</si>
  <si>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</si>
  <si>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</si>
  <si>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</si>
  <si>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</si>
  <si>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</si>
  <si>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</si>
  <si>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</si>
  <si>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</si>
  <si>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</si>
  <si>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</si>
  <si>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</si>
  <si>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</si>
  <si>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</si>
  <si>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</si>
  <si>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</si>
  <si>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</si>
  <si>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</si>
  <si>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</si>
  <si>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</si>
  <si>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</si>
  <si>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</si>
  <si>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</si>
  <si>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</si>
  <si>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</si>
  <si>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</si>
  <si>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</si>
  <si>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</si>
  <si>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</si>
  <si>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</si>
  <si>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</si>
  <si>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</si>
  <si>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</si>
  <si>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</si>
  <si>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</si>
  <si>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</si>
  <si>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</si>
  <si>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</si>
  <si>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</si>
  <si>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</si>
  <si>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</si>
  <si>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</si>
  <si>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</si>
  <si>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</si>
  <si>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</si>
  <si>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</si>
  <si>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</si>
  <si>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</si>
  <si>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</si>
  <si>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</si>
  <si>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</si>
  <si>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</si>
  <si>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</si>
  <si>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</si>
  <si>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</si>
  <si>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</si>
  <si>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</si>
  <si>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</si>
  <si>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</si>
  <si>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</si>
  <si>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</si>
  <si>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</si>
  <si>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</si>
  <si>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</si>
  <si>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</si>
  <si>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</si>
  <si>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</si>
  <si>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</si>
  <si>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</si>
  <si>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</si>
  <si>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</si>
  <si>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</si>
  <si>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</si>
  <si>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</si>
  <si>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</si>
  <si>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</si>
  <si>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</si>
  <si>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</si>
  <si>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</si>
  <si>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</si>
  <si>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</si>
  <si>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</si>
  <si>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</si>
  <si>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</si>
  <si>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</si>
  <si>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</si>
  <si>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</si>
  <si>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</si>
  <si>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</si>
  <si>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</si>
  <si>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</si>
  <si>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</si>
  <si>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</si>
  <si>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</si>
  <si>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</si>
  <si>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</si>
  <si>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</si>
  <si>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</si>
  <si>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</si>
  <si>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</si>
  <si>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</si>
  <si>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</si>
  <si>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</si>
  <si>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</si>
  <si>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</si>
  <si>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</si>
  <si>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</si>
  <si>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</si>
  <si>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</si>
  <si>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</si>
  <si>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</si>
  <si>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</si>
  <si>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</si>
  <si>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</si>
  <si>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</si>
  <si>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</si>
  <si>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</si>
  <si>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</si>
  <si>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</si>
  <si>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</si>
  <si>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</si>
  <si>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</si>
  <si>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</si>
  <si>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</si>
  <si>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</si>
  <si>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</si>
  <si>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</si>
  <si>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</si>
  <si>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</si>
  <si>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</si>
  <si>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</si>
  <si>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</si>
  <si>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</si>
  <si>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</si>
  <si>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</si>
  <si>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</si>
  <si>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</si>
  <si>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</si>
  <si>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</si>
  <si>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</si>
  <si>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</si>
  <si>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</si>
  <si>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</si>
  <si>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</si>
  <si>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</si>
  <si>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</si>
  <si>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</si>
  <si>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</si>
  <si>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</si>
  <si>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</si>
  <si>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</si>
  <si>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</si>
  <si>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</si>
  <si>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</si>
  <si>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</si>
  <si>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</si>
  <si>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</si>
  <si>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</si>
  <si>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</si>
  <si>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</si>
  <si>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</si>
  <si>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</si>
  <si>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</si>
  <si>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</si>
  <si>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</si>
  <si>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</si>
  <si>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</si>
  <si>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</si>
  <si>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</si>
  <si>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</si>
  <si>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</si>
  <si>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</si>
  <si>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</si>
  <si>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</si>
  <si>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</si>
  <si>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</si>
  <si>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</si>
  <si>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</si>
  <si>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</si>
  <si>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</si>
  <si>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</si>
  <si>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</si>
  <si>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</si>
  <si>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</si>
  <si>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</si>
  <si>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</si>
  <si>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</si>
  <si>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</si>
  <si>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</si>
  <si>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</si>
  <si>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</si>
  <si>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</si>
  <si>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</si>
  <si>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</si>
  <si>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</si>
  <si>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</si>
  <si>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</si>
  <si>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</si>
  <si>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</si>
  <si>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</si>
  <si>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</si>
  <si>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</si>
  <si>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</si>
  <si>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</si>
  <si>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</si>
  <si>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</si>
  <si>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</si>
  <si>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</si>
  <si>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</si>
  <si>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</si>
  <si>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</si>
  <si>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</si>
  <si>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</si>
  <si>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</si>
  <si>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</si>
  <si>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</si>
  <si>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</si>
  <si>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</si>
  <si>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</si>
  <si>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</si>
  <si>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</si>
  <si>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</si>
  <si>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</si>
  <si>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</si>
  <si>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</si>
  <si>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</si>
  <si>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</si>
  <si>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</si>
  <si>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</si>
  <si>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</si>
  <si>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</si>
  <si>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</si>
  <si>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</si>
  <si>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</si>
  <si>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</si>
  <si>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</si>
  <si>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</si>
  <si>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</si>
  <si>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</si>
  <si>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</si>
  <si>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</si>
  <si>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</si>
  <si>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</si>
  <si>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</si>
  <si>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</si>
  <si>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</si>
  <si>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</si>
  <si>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</si>
  <si>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</si>
  <si>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</si>
  <si>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</si>
  <si>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</si>
  <si>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</si>
  <si>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</si>
  <si>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</si>
  <si>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</si>
  <si>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</si>
  <si>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</si>
  <si>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</si>
  <si>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</si>
  <si>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</si>
  <si>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</si>
  <si>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</si>
  <si>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</si>
  <si>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</si>
  <si>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</si>
  <si>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</si>
  <si>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</si>
  <si>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</si>
  <si>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</si>
  <si>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</si>
  <si>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</si>
  <si>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</si>
  <si>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</si>
  <si>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</si>
  <si>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</si>
  <si>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</si>
  <si>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</si>
  <si>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</si>
  <si>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</si>
  <si>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</si>
  <si>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</si>
  <si>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</si>
  <si>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</si>
  <si>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</si>
  <si>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</si>
  <si>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</si>
  <si>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</si>
  <si>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</si>
  <si>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</si>
  <si>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</si>
  <si>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</si>
  <si>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</si>
  <si>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</si>
  <si>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</si>
  <si>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</si>
  <si>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</si>
  <si>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</si>
  <si>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</si>
  <si>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</si>
  <si>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</si>
  <si>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</si>
  <si>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</si>
  <si>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</si>
  <si>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</si>
  <si>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</si>
  <si>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</si>
  <si>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</si>
  <si>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</si>
  <si>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</si>
  <si>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</si>
  <si>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</si>
  <si>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</si>
  <si>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</si>
  <si>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</si>
  <si>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</si>
  <si>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</si>
  <si>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</si>
  <si>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</si>
  <si>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</si>
  <si>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</si>
  <si>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</si>
  <si>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</si>
  <si>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</si>
  <si>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</si>
  <si>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</si>
  <si>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</si>
  <si>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</si>
  <si>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</si>
  <si>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</si>
  <si>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</si>
  <si>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</si>
  <si>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</si>
  <si>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</si>
  <si>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</si>
  <si>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</si>
  <si>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</si>
  <si>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</si>
  <si>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</si>
  <si>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</si>
  <si>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</si>
  <si>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</si>
  <si>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</si>
  <si>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</si>
  <si>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</si>
  <si>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</si>
  <si>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</si>
  <si>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</si>
  <si>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</si>
  <si>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</si>
  <si>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</si>
  <si>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</si>
  <si>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</si>
  <si>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</si>
  <si>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</si>
  <si>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</si>
  <si>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</si>
  <si>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</si>
  <si>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</si>
  <si>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</si>
  <si>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</si>
  <si>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</si>
  <si>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</si>
  <si>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</si>
  <si>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</si>
  <si>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</si>
  <si>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</si>
  <si>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</si>
  <si>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</si>
  <si>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</si>
  <si>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</si>
  <si>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</si>
  <si>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</si>
  <si>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</si>
  <si>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</si>
  <si>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</si>
  <si>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</si>
  <si>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</si>
  <si>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</si>
  <si>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</si>
  <si>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</si>
  <si>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</si>
  <si>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</si>
  <si>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</si>
  <si>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</si>
  <si>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</si>
  <si>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</si>
  <si>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</si>
  <si>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</si>
  <si>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</si>
  <si>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</si>
  <si>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</si>
  <si>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</si>
  <si>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</si>
  <si>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</si>
  <si>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</si>
  <si>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</si>
  <si>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</si>
  <si>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</si>
  <si>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</si>
  <si>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</si>
  <si>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</si>
  <si>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</si>
  <si>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</si>
  <si>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</si>
  <si>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</si>
  <si>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</si>
  <si>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</si>
  <si>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</si>
  <si>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</si>
  <si>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</si>
  <si>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</si>
  <si>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</si>
  <si>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</si>
  <si>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</si>
  <si>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</si>
  <si>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</si>
  <si>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</si>
  <si>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</si>
  <si>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</si>
  <si>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</si>
  <si>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</si>
  <si>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</si>
  <si>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</si>
  <si>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</si>
  <si>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</si>
  <si>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</si>
  <si>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</si>
  <si>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</si>
  <si>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</si>
  <si>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</si>
  <si>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</si>
  <si>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</si>
  <si>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</si>
  <si>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</si>
  <si>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</si>
  <si>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</si>
  <si>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</si>
  <si>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</si>
  <si>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</si>
  <si>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</si>
  <si>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</si>
  <si>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</si>
  <si>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</si>
  <si>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</si>
  <si>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</si>
  <si>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</si>
  <si>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</si>
  <si>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</si>
  <si>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</si>
  <si>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</si>
  <si>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</si>
  <si>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</si>
  <si>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</si>
  <si>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</si>
  <si>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</si>
  <si>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</si>
  <si>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</si>
  <si>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</si>
  <si>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</si>
  <si>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</si>
  <si>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</si>
  <si>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</si>
  <si>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</si>
  <si>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</si>
  <si>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</si>
  <si>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</si>
  <si>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</si>
  <si>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</si>
  <si>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</si>
  <si>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</si>
  <si>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</si>
  <si>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</si>
  <si>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</si>
  <si>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</si>
  <si>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</si>
  <si>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</si>
  <si>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</si>
  <si>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</si>
  <si>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</si>
  <si>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</si>
  <si>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</si>
  <si>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</si>
  <si>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</si>
  <si>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</si>
  <si>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</si>
  <si>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</si>
  <si>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</si>
  <si>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</si>
  <si>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</si>
  <si>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</si>
  <si>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</si>
  <si>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</si>
  <si>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</si>
  <si>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</si>
  <si>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</si>
  <si>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</si>
  <si>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</si>
  <si>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</si>
  <si>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</si>
  <si>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</si>
  <si>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</si>
  <si>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</si>
  <si>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</si>
  <si>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</si>
  <si>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</si>
  <si>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</si>
  <si>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</si>
  <si>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</si>
  <si>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</si>
  <si>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</si>
  <si>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</si>
  <si>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</si>
  <si>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</si>
  <si>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</si>
  <si>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</si>
  <si>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</si>
  <si>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</si>
  <si>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</si>
  <si>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</si>
  <si>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</si>
  <si>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</si>
  <si>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</si>
  <si>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</si>
  <si>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</si>
  <si>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</si>
  <si>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</si>
  <si>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</si>
  <si>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</si>
  <si>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</si>
  <si>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</si>
  <si>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</si>
  <si>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</si>
  <si>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</si>
  <si>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</si>
  <si>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</si>
  <si>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</si>
  <si>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</si>
  <si>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</si>
  <si>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</si>
  <si>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</si>
  <si>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</si>
  <si>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</si>
  <si>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</si>
  <si>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</si>
  <si>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</si>
  <si>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</si>
  <si>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</si>
  <si>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</si>
  <si>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</si>
  <si>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</si>
  <si>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</si>
  <si>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</si>
  <si>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</si>
  <si>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</si>
  <si>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</si>
  <si>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</si>
  <si>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</si>
  <si>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</si>
  <si>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</si>
  <si>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</si>
  <si>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</si>
  <si>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</si>
  <si>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</si>
  <si>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</si>
  <si>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</si>
  <si>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</si>
  <si>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</si>
  <si>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</si>
  <si>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</si>
  <si>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</si>
  <si>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</si>
  <si>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</si>
  <si>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</si>
  <si>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</si>
  <si>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</si>
  <si>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</si>
  <si>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</si>
  <si>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</si>
  <si>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</si>
  <si>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</si>
  <si>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</si>
  <si>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</si>
  <si>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</si>
  <si>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</si>
  <si>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</si>
  <si>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</si>
  <si>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</si>
  <si>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</si>
  <si>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</si>
  <si>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</si>
  <si>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</si>
  <si>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</si>
  <si>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</si>
  <si>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</si>
  <si>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</si>
  <si>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</si>
  <si>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</si>
  <si>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</si>
  <si>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</si>
  <si>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</si>
  <si>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</si>
  <si>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</si>
  <si>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</si>
  <si>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</si>
  <si>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</si>
  <si>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</si>
  <si>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</si>
  <si>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</si>
  <si>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</si>
  <si>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</si>
  <si>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</si>
  <si>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</si>
  <si>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</si>
  <si>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</si>
  <si>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</si>
  <si>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</si>
  <si>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</si>
  <si>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</si>
  <si>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</si>
  <si>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</si>
  <si>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</si>
  <si>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</si>
  <si>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</si>
  <si>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</si>
  <si>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</si>
  <si>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</si>
  <si>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</si>
  <si>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</si>
  <si>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</si>
  <si>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</si>
  <si>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</si>
  <si>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</si>
  <si>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</si>
  <si>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</si>
  <si>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</si>
  <si>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</si>
  <si>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</si>
  <si>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</si>
  <si>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</si>
  <si>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</si>
  <si>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</si>
  <si>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</si>
  <si>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</si>
  <si>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</si>
  <si>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</si>
  <si>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</si>
  <si>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</si>
  <si>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</si>
  <si>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</si>
  <si>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</si>
  <si>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</si>
  <si>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</si>
  <si>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</si>
  <si>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</si>
  <si>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</si>
  <si>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</si>
  <si>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</si>
  <si>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</si>
  <si>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</si>
  <si>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</si>
  <si>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</si>
  <si>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</si>
  <si>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</si>
  <si>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</si>
  <si>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</si>
  <si>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</si>
  <si>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</si>
  <si>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</si>
  <si>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</si>
  <si>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</si>
  <si>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</si>
  <si>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</si>
  <si>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</si>
  <si>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</si>
  <si>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</si>
  <si>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</si>
  <si>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</si>
  <si>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</si>
  <si>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</si>
  <si>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</si>
  <si>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</si>
  <si>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</si>
  <si>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</si>
  <si>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</si>
  <si>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</si>
  <si>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</si>
  <si>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</si>
  <si>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</si>
  <si>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</si>
  <si>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</si>
  <si>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</si>
  <si>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</si>
  <si>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</si>
  <si>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</si>
  <si>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</si>
  <si>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</si>
  <si>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</si>
  <si>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</si>
  <si>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</si>
  <si>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</si>
  <si>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</si>
  <si>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</si>
  <si>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</si>
  <si>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</si>
  <si>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</si>
  <si>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</si>
  <si>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</si>
  <si>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</si>
  <si>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</si>
  <si>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</si>
  <si>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</si>
  <si>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</si>
  <si>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</si>
  <si>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</si>
  <si>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</si>
  <si>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</si>
  <si>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</si>
  <si>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</si>
  <si>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</si>
  <si>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</si>
  <si>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</si>
  <si>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</si>
  <si>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</si>
  <si>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</si>
  <si>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</si>
  <si>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</si>
  <si>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</si>
  <si>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</si>
  <si>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</si>
  <si>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</si>
  <si>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</si>
  <si>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</si>
  <si>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</si>
  <si>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</si>
  <si>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</si>
  <si>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</si>
  <si>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</si>
  <si>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</si>
  <si>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</si>
  <si>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</si>
  <si>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</si>
  <si>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</si>
  <si>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</si>
  <si>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</si>
  <si>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</si>
  <si>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</si>
  <si>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</si>
  <si>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</si>
  <si>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</si>
  <si>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</si>
  <si>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</si>
  <si>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</si>
  <si>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</si>
  <si>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</si>
  <si>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</si>
  <si>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</si>
  <si>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</si>
  <si>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</si>
  <si>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</si>
  <si>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</si>
  <si>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</si>
  <si>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</si>
  <si>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</si>
  <si>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</si>
  <si>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</si>
  <si>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</si>
  <si>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</si>
  <si>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</si>
  <si>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</si>
  <si>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</si>
  <si>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</si>
  <si>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</si>
  <si>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</si>
  <si>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</si>
  <si>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</si>
  <si>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</si>
  <si>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</si>
  <si>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</si>
  <si>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</si>
  <si>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</si>
  <si>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</si>
  <si>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</si>
  <si>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</si>
  <si>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</si>
  <si>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</si>
  <si>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</si>
  <si>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</si>
  <si>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</si>
  <si>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</si>
  <si>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</si>
  <si>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</si>
  <si>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</si>
  <si>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</si>
  <si>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</si>
  <si>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</si>
  <si>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</si>
  <si>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</si>
  <si>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</si>
  <si>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</si>
  <si>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</si>
  <si>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</si>
  <si>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</si>
  <si>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</si>
  <si>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</si>
  <si>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</si>
  <si>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</si>
  <si>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</si>
  <si>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</si>
  <si>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</si>
  <si>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</si>
  <si>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</si>
  <si>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</si>
  <si>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</si>
  <si>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</si>
  <si>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</si>
  <si>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</si>
  <si>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</si>
  <si>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</si>
  <si>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</si>
  <si>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</si>
  <si>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</si>
  <si>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</si>
  <si>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</si>
  <si>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</si>
  <si>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</si>
  <si>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</si>
  <si>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</si>
  <si>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</si>
  <si>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</si>
  <si>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</si>
  <si>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</si>
  <si>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</si>
  <si>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</si>
  <si>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</si>
  <si>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</si>
  <si>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</si>
  <si>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</si>
  <si>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</si>
  <si>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</si>
  <si>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</si>
  <si>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</si>
  <si>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</si>
  <si>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</si>
  <si>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</si>
  <si>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</si>
  <si>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</si>
  <si>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</si>
  <si>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</si>
  <si>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</si>
  <si>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</si>
  <si>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</si>
  <si>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</si>
  <si>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</si>
  <si>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</si>
  <si>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</si>
  <si>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</si>
  <si>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</si>
  <si>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</si>
  <si>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</si>
  <si>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</si>
  <si>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</si>
  <si>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</si>
  <si>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</si>
  <si>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</si>
  <si>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</si>
  <si>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</si>
  <si>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</si>
  <si>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</si>
  <si>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</si>
  <si>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</si>
  <si>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</si>
  <si>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</si>
  <si>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</si>
  <si>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</si>
  <si>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</si>
  <si>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</si>
  <si>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</si>
  <si>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</si>
  <si>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</si>
  <si>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</si>
  <si>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</si>
  <si>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</si>
  <si>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</si>
  <si>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</si>
  <si>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</si>
  <si>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</si>
  <si>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</si>
  <si>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</si>
  <si>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</si>
  <si>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</si>
  <si>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</si>
  <si>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</si>
  <si>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</si>
  <si>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</si>
  <si>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</si>
  <si>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</si>
  <si>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</si>
  <si>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</si>
  <si>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</si>
  <si>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</si>
  <si>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</si>
  <si>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</si>
  <si>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</si>
  <si>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</si>
  <si>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</si>
  <si>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</si>
  <si>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</si>
  <si>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</si>
  <si>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</si>
  <si>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</si>
  <si>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</si>
  <si>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</si>
  <si>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</si>
  <si>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</si>
  <si>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</si>
  <si>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</si>
  <si>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</si>
  <si>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</si>
  <si>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</si>
  <si>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</si>
  <si>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</si>
  <si>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</si>
  <si>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</si>
  <si>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</si>
  <si>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</si>
  <si>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</si>
  <si>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</si>
  <si>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</si>
  <si>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</si>
  <si>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</si>
  <si>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</si>
  <si>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</si>
  <si>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</si>
  <si>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</si>
  <si>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</si>
  <si>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</si>
  <si>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</si>
  <si>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</si>
  <si>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</si>
  <si>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</si>
  <si>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</si>
  <si>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</si>
  <si>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</si>
  <si>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</si>
  <si>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</si>
  <si>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</si>
  <si>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</si>
  <si>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</si>
  <si>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</si>
  <si>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</si>
  <si>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</si>
  <si>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</si>
  <si>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</si>
  <si>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</si>
  <si>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</si>
  <si>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</si>
  <si>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</si>
  <si>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</si>
  <si>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</si>
  <si>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</si>
  <si>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</si>
  <si>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</si>
  <si>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</si>
  <si>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</si>
  <si>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</si>
  <si>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</si>
  <si>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</si>
  <si>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</si>
  <si>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</si>
  <si>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</si>
  <si>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</si>
  <si>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</si>
  <si>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</si>
  <si>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</si>
  <si>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</si>
  <si>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</si>
  <si>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</si>
  <si>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</si>
  <si>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</si>
  <si>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</si>
  <si>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</si>
  <si>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</si>
  <si>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</si>
  <si>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</si>
  <si>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</si>
  <si>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</si>
  <si>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</si>
  <si>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</si>
  <si>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</si>
  <si>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</si>
  <si>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</si>
  <si>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</si>
  <si>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</si>
  <si>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</si>
  <si>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</si>
  <si>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</si>
  <si>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</si>
  <si>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</si>
  <si>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</si>
  <si>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</si>
  <si>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</si>
  <si>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</si>
  <si>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</si>
  <si>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</si>
  <si>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</si>
  <si>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</si>
  <si>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</si>
  <si>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</si>
  <si>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</si>
  <si>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</si>
  <si>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</si>
  <si>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</si>
  <si>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</si>
  <si>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</si>
  <si>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</si>
  <si>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</si>
  <si>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</si>
  <si>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</si>
  <si>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</si>
  <si>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</si>
  <si>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</si>
  <si>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</si>
  <si>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</si>
  <si>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</si>
  <si>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</si>
  <si>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</si>
  <si>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</si>
  <si>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</si>
  <si>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</si>
  <si>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</si>
  <si>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</si>
  <si>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</si>
  <si>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</si>
  <si>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</si>
  <si>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</si>
  <si>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</si>
  <si>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</si>
  <si>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</si>
  <si>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</si>
  <si>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</si>
  <si>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</si>
  <si>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</si>
  <si>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</si>
  <si>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</si>
  <si>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</si>
  <si>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</si>
  <si>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</si>
  <si>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</si>
  <si>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</si>
  <si>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</si>
  <si>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</si>
  <si>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</si>
  <si>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</si>
  <si>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</si>
  <si>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</si>
  <si>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</si>
  <si>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</si>
  <si>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</si>
  <si>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</si>
  <si>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</si>
  <si>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</si>
  <si>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</si>
  <si>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</si>
  <si>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</si>
  <si>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</si>
  <si>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</si>
  <si>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</si>
  <si>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</si>
  <si>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</si>
  <si>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</si>
  <si>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</si>
  <si>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</si>
  <si>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</si>
  <si>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</si>
  <si>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</si>
  <si>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</si>
  <si>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</si>
  <si>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</si>
  <si>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</si>
  <si>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</si>
  <si>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</si>
  <si>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</si>
  <si>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</si>
  <si>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</si>
  <si>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</si>
  <si>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</si>
  <si>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</si>
  <si>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</si>
  <si>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</si>
  <si>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</si>
  <si>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</si>
  <si>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</si>
  <si>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</si>
  <si>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</si>
  <si>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</si>
  <si>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</si>
  <si>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</si>
  <si>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</si>
  <si>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</si>
  <si>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</si>
  <si>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</si>
  <si>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</si>
  <si>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</si>
  <si>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</si>
  <si>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</si>
  <si>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</si>
  <si>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</si>
  <si>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</si>
  <si>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</si>
  <si>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</si>
  <si>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</si>
  <si>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</si>
  <si>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</si>
  <si>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</si>
  <si>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</si>
  <si>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</si>
  <si>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</si>
  <si>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</si>
  <si>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</si>
  <si>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</si>
  <si>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</si>
  <si>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</si>
  <si>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</si>
  <si>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</si>
  <si>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</si>
  <si>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</si>
  <si>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</si>
  <si>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</si>
  <si>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</si>
  <si>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</si>
  <si>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</si>
  <si>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</si>
  <si>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</si>
  <si>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</si>
  <si>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</si>
  <si>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</si>
  <si>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</si>
  <si>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</si>
  <si>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</si>
  <si>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</si>
  <si>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</si>
  <si>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</si>
  <si>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</si>
  <si>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</si>
  <si>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</si>
  <si>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</si>
  <si>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</si>
  <si>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</si>
  <si>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</si>
  <si>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</si>
  <si>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</si>
  <si>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</si>
  <si>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</si>
  <si>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</si>
  <si>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</si>
  <si>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</si>
  <si>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</si>
  <si>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</si>
  <si>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</si>
  <si>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</si>
  <si>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</si>
  <si>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</si>
  <si>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</si>
  <si>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</si>
  <si>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</si>
  <si>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</si>
  <si>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</si>
  <si>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</si>
  <si>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</si>
  <si>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</si>
  <si>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</si>
  <si>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</si>
  <si>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</si>
  <si>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</si>
  <si>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</si>
  <si>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</si>
  <si>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</si>
  <si>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</si>
  <si>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</si>
  <si>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</si>
  <si>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</si>
  <si>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</si>
  <si>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</si>
  <si>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</si>
  <si>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</si>
  <si>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</si>
  <si>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</si>
  <si>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</si>
  <si>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</si>
  <si>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</si>
  <si>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</si>
  <si>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</si>
  <si>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</si>
  <si>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</si>
  <si>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</si>
  <si>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</si>
  <si>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</si>
  <si>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</si>
  <si>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</si>
  <si>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</si>
  <si>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</si>
  <si>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</si>
  <si>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</si>
  <si>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</si>
  <si>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</si>
  <si>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</si>
  <si>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</si>
  <si>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</si>
  <si>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</si>
  <si>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</si>
  <si>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</si>
  <si>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</si>
  <si>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</si>
  <si>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</si>
  <si>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</si>
  <si>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</si>
  <si>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</si>
  <si>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</si>
  <si>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</si>
  <si>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</si>
  <si>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</si>
  <si>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</si>
  <si>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</si>
  <si>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</si>
  <si>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</si>
  <si>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</si>
  <si>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</si>
  <si>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</si>
  <si>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</si>
  <si>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</si>
  <si>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</si>
  <si>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</si>
  <si>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</si>
  <si>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</si>
  <si>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</si>
  <si>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</si>
  <si>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</si>
  <si>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</si>
  <si>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</si>
  <si>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</si>
  <si>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</si>
  <si>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</si>
  <si>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</si>
  <si>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</si>
  <si>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</si>
  <si>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</si>
  <si>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</si>
  <si>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</si>
  <si>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</si>
  <si>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</si>
  <si>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</si>
  <si>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</si>
  <si>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</si>
  <si>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</si>
  <si>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</si>
  <si>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</si>
  <si>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</si>
  <si>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</si>
  <si>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</si>
  <si>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</si>
  <si>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</si>
  <si>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</si>
  <si>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</si>
  <si>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</si>
  <si>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</si>
  <si>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</si>
  <si>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</si>
  <si>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</si>
  <si>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</si>
  <si>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</si>
  <si>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</si>
  <si>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</si>
  <si>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</si>
  <si>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</si>
  <si>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</si>
  <si>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</si>
  <si>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</si>
  <si>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</si>
  <si>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</si>
  <si>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</si>
  <si>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</si>
  <si>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</si>
  <si>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</si>
  <si>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</si>
  <si>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</si>
  <si>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</si>
  <si>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</si>
  <si>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</si>
  <si>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</si>
  <si>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</si>
  <si>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</si>
  <si>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</si>
  <si>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</si>
  <si>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</si>
  <si>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</si>
  <si>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</si>
  <si>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</si>
  <si>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</si>
  <si>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</si>
  <si>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</si>
  <si>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</si>
  <si>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</si>
  <si>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</si>
  <si>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</si>
  <si>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</si>
  <si>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</si>
  <si>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</si>
  <si>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</si>
  <si>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</si>
  <si>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</si>
  <si>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</si>
  <si>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</si>
  <si>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</si>
  <si>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</si>
  <si>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</si>
  <si>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</si>
  <si>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</si>
  <si>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</si>
  <si>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</si>
  <si>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</si>
  <si>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</si>
  <si>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</si>
  <si>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</si>
  <si>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</si>
  <si>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</si>
  <si>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</si>
  <si>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</si>
  <si>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</si>
  <si>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</si>
  <si>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</si>
  <si>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</si>
  <si>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</si>
  <si>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</si>
  <si>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</si>
  <si>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</si>
  <si>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</si>
  <si>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</si>
  <si>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</si>
  <si>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</si>
  <si>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</si>
  <si>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</si>
  <si>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</si>
  <si>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</si>
  <si>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</si>
  <si>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</si>
  <si>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</si>
  <si>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</si>
  <si>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</si>
  <si>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</si>
  <si>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</si>
  <si>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</si>
  <si>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</si>
  <si>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</si>
  <si>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</si>
  <si>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</si>
  <si>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</si>
  <si>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</si>
  <si>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</si>
  <si>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</si>
  <si>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</si>
  <si>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</si>
  <si>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</si>
  <si>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</si>
  <si>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</si>
  <si>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</si>
  <si>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</si>
  <si>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</si>
  <si>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</si>
  <si>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</si>
  <si>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</si>
  <si>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</si>
  <si>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</si>
  <si>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</si>
  <si>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</si>
  <si>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</si>
  <si>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</si>
  <si>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</si>
  <si>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</si>
  <si>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</si>
  <si>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</si>
  <si>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</si>
  <si>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</si>
  <si>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</si>
  <si>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</si>
  <si>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</si>
  <si>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</si>
  <si>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</si>
  <si>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</si>
  <si>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</si>
  <si>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</si>
  <si>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</si>
  <si>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</si>
  <si>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</si>
  <si>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</si>
  <si>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</si>
  <si>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</si>
  <si>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</si>
  <si>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</si>
  <si>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</si>
  <si>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</si>
  <si>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</si>
  <si>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</si>
  <si>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</si>
  <si>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</si>
  <si>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</si>
  <si>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</si>
  <si>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</si>
  <si>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</si>
  <si>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</si>
  <si>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</si>
  <si>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</si>
  <si>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</si>
  <si>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</si>
  <si>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</si>
  <si>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</si>
  <si>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</si>
  <si>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</si>
  <si>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</si>
  <si>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</si>
  <si>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</si>
  <si>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</si>
  <si>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</si>
  <si>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</si>
  <si>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</si>
  <si>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</si>
  <si>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</si>
  <si>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</si>
  <si>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</si>
  <si>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</si>
  <si>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</si>
  <si>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</si>
  <si>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</si>
  <si>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</si>
  <si>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</si>
  <si>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</si>
  <si>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</si>
  <si>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</si>
  <si>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</si>
  <si>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</si>
  <si>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</si>
  <si>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</si>
  <si>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</si>
  <si>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</si>
  <si>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</si>
  <si>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</si>
  <si>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</si>
  <si>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</si>
  <si>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</si>
  <si>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</si>
  <si>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</si>
  <si>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</si>
  <si>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</si>
  <si>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</si>
  <si>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</si>
  <si>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</si>
  <si>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</si>
  <si>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</si>
  <si>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</si>
  <si>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</si>
  <si>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</si>
  <si>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</si>
  <si>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</si>
  <si>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</si>
  <si>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</si>
  <si>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</si>
  <si>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</si>
  <si>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</si>
  <si>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</si>
  <si>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</si>
  <si>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</si>
  <si>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</si>
  <si>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</si>
  <si>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</si>
  <si>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</si>
  <si>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</si>
  <si>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</si>
  <si>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</si>
  <si>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</si>
  <si>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</si>
  <si>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</si>
  <si>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</si>
  <si>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</si>
  <si>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</si>
  <si>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</si>
  <si>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</si>
  <si>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</si>
  <si>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</si>
  <si>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</si>
  <si>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</si>
  <si>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</si>
  <si>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</si>
  <si>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</si>
  <si>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</si>
  <si>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</si>
  <si>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</si>
  <si>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</si>
  <si>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</si>
  <si>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</si>
  <si>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</si>
  <si>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</si>
  <si>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</si>
  <si>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</si>
  <si>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</si>
  <si>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</si>
  <si>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</si>
  <si>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</si>
  <si>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</si>
  <si>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</si>
  <si>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</si>
  <si>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</si>
  <si>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</si>
  <si>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</si>
  <si>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</si>
  <si>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</si>
  <si>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</si>
  <si>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</si>
  <si>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</si>
  <si>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</si>
  <si>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</si>
  <si>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</si>
  <si>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</si>
  <si>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</si>
  <si>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</si>
  <si>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</si>
  <si>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</si>
  <si>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</si>
  <si>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</si>
  <si>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</si>
  <si>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</si>
  <si>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</si>
  <si>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</si>
  <si>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</si>
  <si>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</si>
  <si>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</si>
  <si>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</si>
  <si>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</si>
  <si>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</si>
  <si>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</si>
  <si>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</si>
  <si>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</si>
  <si>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</si>
  <si>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</si>
  <si>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</si>
  <si>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</si>
  <si>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</si>
  <si>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</si>
  <si>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</si>
  <si>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</si>
  <si>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</si>
  <si>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</si>
  <si>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</si>
  <si>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</si>
  <si>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</si>
  <si>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</si>
  <si>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</si>
  <si>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</si>
  <si>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</si>
  <si>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</si>
  <si>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</si>
  <si>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</si>
  <si>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</si>
  <si>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</si>
  <si>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</si>
  <si>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</si>
  <si>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</si>
  <si>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</si>
  <si>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</si>
  <si>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</si>
  <si>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</si>
  <si>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</si>
  <si>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</si>
  <si>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</si>
  <si>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</si>
  <si>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</si>
  <si>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</si>
  <si>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</si>
  <si>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</si>
  <si>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</si>
  <si>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</si>
  <si>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</si>
  <si>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</si>
  <si>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</si>
  <si>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</si>
  <si>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</si>
  <si>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</si>
  <si>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</si>
  <si>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</si>
  <si>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</si>
  <si>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</si>
  <si>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</si>
  <si>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</si>
  <si>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</si>
  <si>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</si>
  <si>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</si>
  <si>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</si>
  <si>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</si>
  <si>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</si>
  <si>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</si>
  <si>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</si>
  <si>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</si>
  <si>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</si>
  <si>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</si>
  <si>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</si>
  <si>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</si>
  <si>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</si>
  <si>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</si>
  <si>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</si>
  <si>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</si>
  <si>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</si>
  <si>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</si>
  <si>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</si>
  <si>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</si>
  <si>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</si>
  <si>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</si>
  <si>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</si>
  <si>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</si>
  <si>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</si>
  <si>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</si>
  <si>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</si>
  <si>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</si>
  <si>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</si>
  <si>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</si>
  <si>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</si>
  <si>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</si>
  <si>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</si>
  <si>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</si>
  <si>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</si>
  <si>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</si>
  <si>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</si>
  <si>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</si>
  <si>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</si>
  <si>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</si>
  <si>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</si>
  <si>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</si>
  <si>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</si>
  <si>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</si>
  <si>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</si>
  <si>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</si>
  <si>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</si>
  <si>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</si>
  <si>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</si>
  <si>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</si>
  <si>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</si>
  <si>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</si>
  <si>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</si>
  <si>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</si>
  <si>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</si>
  <si>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</si>
  <si>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</si>
  <si>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</si>
  <si>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</si>
  <si>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</si>
  <si>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</si>
  <si>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</si>
  <si>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</si>
  <si>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</si>
  <si>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</si>
  <si>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</si>
  <si>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</si>
  <si>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</si>
  <si>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</si>
  <si>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</si>
  <si>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</si>
  <si>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</si>
  <si>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</si>
  <si>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</si>
  <si>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</si>
  <si>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</si>
  <si>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</si>
  <si>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</si>
  <si>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</si>
  <si>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</si>
  <si>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</si>
  <si>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</si>
  <si>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</si>
  <si>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</si>
  <si>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</si>
  <si>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</si>
  <si>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</si>
  <si>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</si>
  <si>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</si>
  <si>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</si>
  <si>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</si>
  <si>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</si>
  <si>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</si>
  <si>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</si>
  <si>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</si>
  <si>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</si>
  <si>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</si>
  <si>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</si>
  <si>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</si>
  <si>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</si>
  <si>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</si>
  <si>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</si>
  <si>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</si>
  <si>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</si>
  <si>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</si>
  <si>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</si>
  <si>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</si>
  <si>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</si>
  <si>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</si>
  <si>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</si>
  <si>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</si>
  <si>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</si>
  <si>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</si>
  <si>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</si>
  <si>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</si>
  <si>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</si>
  <si>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</si>
  <si>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</si>
  <si>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</si>
  <si>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</si>
  <si>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</si>
  <si>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</si>
  <si>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</si>
  <si>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</si>
  <si>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</si>
  <si>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</si>
  <si>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</si>
  <si>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</si>
  <si>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</si>
  <si>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</si>
  <si>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</si>
  <si>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</si>
  <si>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</si>
  <si>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</si>
  <si>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</si>
  <si>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</si>
  <si>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</si>
  <si>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</si>
  <si>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</si>
  <si>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</si>
  <si>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</si>
  <si>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</si>
  <si>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</si>
  <si>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</si>
  <si>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</si>
  <si>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</si>
  <si>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</si>
  <si>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</si>
  <si>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</si>
  <si>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</si>
  <si>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</si>
  <si>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</si>
  <si>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</si>
  <si>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</si>
  <si>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</si>
  <si>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</si>
  <si>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</si>
  <si>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</si>
  <si>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</si>
  <si>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</si>
  <si>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</si>
  <si>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</si>
  <si>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</si>
  <si>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</si>
  <si>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</si>
  <si>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</si>
  <si>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</si>
  <si>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</si>
  <si>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</si>
  <si>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</si>
  <si>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</si>
  <si>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</si>
  <si>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</si>
  <si>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</si>
  <si>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</si>
  <si>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</si>
  <si>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</si>
  <si>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</si>
  <si>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</si>
  <si>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</si>
  <si>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</si>
  <si>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</si>
  <si>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</si>
  <si>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</si>
  <si>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</si>
  <si>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</si>
  <si>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</si>
  <si>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</si>
  <si>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</si>
  <si>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</si>
  <si>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</si>
  <si>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</si>
  <si>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</si>
  <si>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</si>
  <si>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</si>
  <si>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</si>
  <si>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</si>
  <si>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</si>
  <si>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</si>
  <si>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</si>
  <si>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</si>
  <si>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</si>
  <si>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</si>
  <si>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</si>
  <si>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</si>
  <si>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</si>
  <si>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</si>
  <si>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</si>
  <si>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</si>
  <si>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</si>
  <si>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</si>
  <si>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</si>
  <si>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</si>
  <si>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</si>
  <si>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</si>
  <si>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</si>
  <si>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</si>
  <si>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</si>
  <si>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</si>
  <si>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</si>
  <si>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</si>
  <si>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</si>
  <si>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</si>
  <si>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</si>
  <si>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</si>
  <si>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</si>
  <si>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</si>
  <si>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</si>
  <si>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</si>
  <si>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</si>
  <si>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</si>
  <si>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</si>
  <si>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</si>
  <si>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</si>
  <si>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</si>
  <si>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</si>
  <si>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</si>
  <si>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</si>
  <si>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</si>
  <si>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</si>
  <si>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</si>
  <si>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</si>
  <si>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</si>
  <si>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</si>
  <si>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</si>
  <si>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</si>
  <si>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</si>
  <si>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</si>
  <si>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</si>
  <si>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</si>
  <si>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</si>
  <si>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</si>
  <si>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</si>
  <si>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</si>
  <si>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</si>
  <si>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</si>
  <si>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</si>
  <si>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</si>
  <si>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</si>
  <si>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</si>
  <si>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</si>
  <si>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</si>
  <si>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</si>
  <si>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</si>
  <si>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</si>
  <si>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</si>
  <si>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</si>
  <si>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</si>
  <si>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</si>
  <si>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</si>
  <si>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</si>
  <si>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</si>
  <si>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</si>
  <si>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</si>
  <si>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</si>
  <si>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</si>
  <si>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</si>
  <si>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</si>
  <si>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</si>
  <si>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</si>
  <si>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</si>
  <si>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</si>
  <si>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</si>
  <si>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</si>
  <si>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</si>
  <si>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</si>
  <si>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</si>
  <si>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</si>
  <si>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</si>
  <si>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</si>
  <si>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</si>
  <si>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</si>
  <si>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</si>
  <si>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</si>
  <si>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</si>
  <si>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</si>
  <si>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</si>
  <si>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</si>
  <si>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</si>
  <si>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</si>
  <si>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</si>
  <si>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</si>
  <si>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</si>
  <si>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</si>
  <si>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</si>
  <si>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</si>
  <si>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</si>
  <si>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</si>
  <si>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</si>
  <si>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</si>
  <si>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</si>
  <si>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</si>
  <si>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</si>
  <si>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</si>
  <si>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</si>
  <si>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</si>
  <si>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</si>
  <si>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</si>
  <si>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</si>
  <si>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</si>
  <si>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</si>
  <si>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</si>
  <si>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</si>
  <si>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</si>
  <si>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</si>
  <si>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</si>
  <si>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</si>
  <si>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</si>
  <si>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</si>
  <si>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</si>
  <si>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</si>
  <si>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</si>
  <si>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</si>
  <si>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</si>
  <si>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</si>
  <si>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</si>
  <si>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</si>
  <si>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</si>
  <si>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</si>
  <si>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</si>
  <si>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</si>
  <si>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</si>
  <si>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</si>
  <si>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</si>
  <si>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</si>
  <si>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</si>
  <si>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</si>
  <si>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</si>
  <si>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</si>
  <si>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</si>
  <si>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</si>
  <si>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</si>
  <si>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</si>
  <si>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</si>
  <si>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</si>
  <si>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</si>
  <si>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</si>
  <si>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</si>
  <si>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</si>
  <si>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</si>
  <si>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</si>
  <si>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</si>
  <si>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</si>
  <si>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</si>
  <si>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</si>
  <si>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</si>
  <si>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</si>
  <si>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</si>
  <si>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</si>
  <si>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</si>
  <si>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</si>
  <si>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</si>
  <si>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</si>
  <si>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</si>
  <si>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</si>
  <si>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</si>
  <si>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</si>
  <si>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</si>
  <si>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</si>
  <si>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</si>
  <si>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</si>
  <si>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</si>
  <si>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</si>
  <si>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</si>
  <si>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</si>
  <si>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</si>
  <si>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</si>
  <si>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</si>
  <si>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</si>
  <si>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</si>
  <si>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</si>
  <si>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</si>
  <si>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</si>
  <si>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</si>
  <si>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</si>
  <si>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</si>
  <si>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</si>
  <si>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</si>
  <si>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</si>
  <si>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</si>
  <si>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</si>
  <si>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</si>
  <si>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</si>
  <si>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</si>
  <si>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</si>
  <si>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</si>
  <si>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</si>
  <si>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</si>
  <si>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</si>
  <si>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</si>
  <si>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</si>
  <si>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</si>
  <si>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</si>
  <si>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</si>
  <si>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</si>
  <si>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</si>
  <si>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</si>
  <si>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</si>
  <si>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</si>
  <si>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</si>
  <si>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</si>
  <si>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</si>
  <si>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</si>
  <si>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</si>
  <si>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</si>
  <si>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</si>
  <si>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</si>
  <si>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</si>
  <si>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</si>
  <si>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</si>
  <si>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</si>
  <si>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</si>
  <si>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</si>
  <si>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</si>
  <si>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</si>
  <si>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</si>
  <si>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</si>
  <si>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</si>
  <si>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</si>
  <si>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</si>
  <si>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</si>
  <si>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</si>
  <si>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</si>
  <si>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</si>
  <si>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</si>
  <si>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</si>
  <si>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</si>
  <si>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</si>
  <si>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</si>
  <si>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</si>
  <si>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</si>
  <si>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</si>
  <si>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</si>
  <si>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</si>
  <si>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</si>
  <si>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</si>
  <si>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</si>
  <si>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</si>
  <si>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</si>
  <si>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</si>
  <si>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</si>
  <si>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</si>
  <si>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</si>
  <si>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</si>
  <si>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</si>
  <si>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</si>
  <si>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</si>
  <si>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</si>
  <si>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</si>
  <si>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</si>
  <si>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</si>
  <si>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</si>
  <si>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</si>
  <si>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</si>
  <si>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</si>
  <si>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</si>
  <si>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</si>
  <si>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</si>
  <si>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</si>
  <si>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</si>
  <si>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</si>
  <si>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</si>
  <si>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</si>
  <si>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</si>
  <si>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</si>
  <si>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</si>
  <si>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</si>
  <si>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</si>
  <si>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</si>
  <si>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</si>
  <si>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</si>
  <si>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</si>
  <si>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</si>
  <si>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</si>
  <si>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</si>
  <si>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</si>
  <si>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</si>
  <si>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</si>
  <si>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</si>
  <si>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</si>
  <si>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</si>
  <si>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</si>
  <si>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</si>
  <si>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</si>
  <si>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</si>
  <si>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</si>
  <si>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</si>
  <si>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</si>
  <si>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</si>
  <si>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</si>
  <si>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</si>
  <si>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</si>
  <si>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</si>
  <si>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</si>
  <si>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</si>
  <si>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</si>
  <si>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</si>
  <si>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</si>
  <si>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</si>
  <si>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</si>
  <si>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</si>
  <si>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</si>
  <si>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</si>
  <si>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</si>
  <si>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</si>
  <si>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</si>
  <si>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</si>
  <si>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</si>
  <si>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</si>
  <si>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</si>
  <si>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</si>
  <si>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</si>
  <si>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</si>
  <si>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</si>
  <si>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</si>
  <si>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</si>
  <si>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</si>
  <si>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</si>
  <si>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</si>
  <si>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</si>
  <si>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</si>
  <si>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</si>
  <si>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</si>
  <si>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</si>
  <si>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</si>
  <si>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</si>
  <si>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</si>
  <si>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</si>
  <si>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</si>
  <si>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</si>
  <si>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</si>
  <si>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</si>
  <si>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</si>
  <si>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</si>
  <si>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</si>
  <si>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</si>
  <si>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</si>
  <si>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</si>
  <si>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</si>
  <si>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</si>
  <si>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</si>
  <si>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</si>
  <si>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</si>
  <si>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</si>
  <si>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</si>
  <si>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</si>
  <si>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</si>
  <si>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</si>
  <si>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</si>
  <si>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</si>
  <si>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</si>
  <si>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</si>
  <si>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</si>
  <si>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</si>
  <si>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</si>
  <si>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</si>
  <si>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</si>
  <si>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</si>
  <si>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</si>
  <si>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</si>
  <si>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</si>
  <si>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</si>
  <si>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</si>
  <si>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</si>
  <si>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</si>
  <si>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</si>
  <si>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</si>
  <si>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</si>
  <si>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</si>
  <si>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</si>
  <si>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</si>
  <si>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</si>
  <si>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</si>
  <si>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</si>
  <si>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</si>
  <si>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</si>
  <si>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</si>
  <si>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</si>
  <si>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</si>
  <si>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</si>
  <si>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</si>
  <si>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</si>
  <si>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</si>
  <si>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</si>
  <si>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</si>
  <si>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</si>
  <si>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</si>
  <si>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</si>
  <si>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</si>
  <si>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</si>
  <si>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</si>
  <si>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</si>
  <si>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</si>
  <si>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</si>
  <si>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</si>
  <si>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</si>
  <si>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</si>
  <si>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</si>
  <si>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</si>
  <si>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</si>
  <si>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</si>
  <si>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</si>
  <si>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</si>
  <si>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</si>
  <si>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</si>
  <si>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</si>
  <si>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</si>
  <si>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</si>
  <si>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</si>
  <si>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</si>
  <si>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</si>
  <si>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</si>
  <si>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</si>
  <si>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</si>
  <si>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</si>
  <si>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</si>
  <si>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</si>
  <si>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</si>
  <si>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</si>
  <si>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</si>
  <si>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</si>
  <si>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</si>
  <si>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</si>
  <si>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</si>
  <si>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</si>
  <si>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</si>
  <si>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</si>
  <si>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</si>
  <si>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</si>
  <si>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</si>
  <si>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</si>
  <si>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</si>
  <si>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</si>
  <si>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</si>
  <si>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</si>
  <si>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</si>
  <si>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</si>
  <si>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</si>
  <si>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</si>
  <si>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</si>
  <si>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</si>
  <si>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</si>
  <si>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</si>
  <si>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</si>
  <si>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</si>
  <si>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</si>
  <si>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</si>
  <si>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</si>
  <si>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</si>
  <si>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</si>
  <si>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</si>
  <si>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</si>
  <si>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</si>
  <si>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</si>
  <si>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</si>
  <si>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</si>
  <si>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</si>
  <si>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</si>
  <si>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</si>
  <si>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</si>
  <si>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</si>
  <si>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</si>
  <si>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</si>
  <si>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</si>
  <si>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</si>
  <si>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</si>
  <si>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</si>
  <si>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</si>
  <si>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</si>
  <si>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</si>
  <si>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</si>
  <si>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</si>
  <si>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</si>
  <si>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</si>
  <si>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</si>
  <si>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</si>
  <si>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</si>
  <si>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</si>
  <si>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</si>
  <si>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</si>
  <si>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</si>
  <si>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</si>
  <si>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</si>
  <si>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</si>
  <si>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</si>
  <si>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</si>
  <si>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</si>
  <si>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</si>
  <si>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</si>
  <si>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</si>
  <si>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</si>
  <si>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</si>
  <si>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</si>
  <si>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</si>
  <si>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</si>
  <si>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</si>
  <si>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</si>
  <si>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</si>
  <si>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</si>
  <si>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</si>
  <si>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</si>
  <si>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</si>
  <si>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</si>
  <si>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</si>
  <si>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</si>
  <si>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</si>
  <si>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</si>
  <si>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</si>
  <si>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</si>
  <si>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</si>
  <si>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</si>
  <si>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</si>
  <si>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</si>
  <si>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</si>
  <si>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</si>
  <si>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</si>
  <si>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</si>
  <si>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</si>
  <si>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</si>
  <si>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</si>
  <si>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</si>
  <si>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</si>
  <si>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</si>
  <si>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</si>
  <si>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</si>
  <si>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</si>
  <si>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</si>
  <si>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</si>
  <si>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</si>
  <si>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</si>
  <si>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</si>
  <si>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</si>
  <si>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</si>
  <si>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</si>
  <si>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</si>
  <si>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</si>
  <si>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</si>
  <si>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</si>
  <si>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</si>
  <si>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</si>
  <si>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</si>
  <si>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</si>
  <si>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</si>
  <si>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</si>
  <si>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</si>
  <si>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</si>
  <si>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</si>
  <si>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</si>
  <si>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</si>
  <si>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</si>
  <si>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</si>
  <si>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</si>
  <si>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</si>
  <si>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</si>
  <si>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</si>
  <si>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</si>
  <si>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</si>
  <si>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</si>
  <si>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</si>
  <si>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</si>
  <si>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</si>
  <si>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</si>
  <si>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</si>
  <si>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</si>
  <si>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</si>
  <si>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</si>
  <si>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</si>
  <si>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</si>
  <si>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</si>
  <si>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</si>
  <si>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</si>
  <si>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</si>
  <si>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</si>
  <si>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</si>
  <si>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</si>
  <si>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</si>
  <si>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</si>
  <si>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</si>
  <si>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</si>
  <si>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</si>
  <si>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</si>
  <si>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</si>
  <si>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</si>
  <si>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</si>
  <si>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</si>
  <si>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</si>
  <si>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</si>
  <si>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</si>
  <si>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</si>
  <si>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</si>
  <si>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</si>
  <si>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</si>
  <si>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</si>
  <si>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</si>
  <si>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</si>
  <si>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</si>
  <si>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</si>
  <si>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</si>
  <si>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</si>
  <si>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</si>
  <si>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</si>
  <si>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</si>
  <si>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</si>
  <si>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</si>
  <si>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</si>
  <si>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</si>
  <si>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</si>
  <si>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</si>
  <si>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</si>
  <si>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</si>
  <si>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</si>
  <si>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</si>
  <si>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</si>
  <si>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</si>
  <si>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</si>
  <si>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</si>
  <si>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</si>
  <si>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</si>
  <si>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</si>
  <si>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</si>
  <si>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</si>
  <si>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</si>
  <si>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</si>
  <si>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</si>
  <si>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</si>
  <si>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</si>
  <si>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</si>
  <si>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</si>
  <si>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</si>
  <si>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</si>
  <si>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</si>
  <si>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</si>
  <si>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</si>
  <si>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</si>
  <si>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</si>
  <si>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</si>
  <si>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</si>
  <si>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</si>
  <si>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</si>
  <si>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</si>
  <si>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</si>
  <si>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</si>
  <si>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</si>
  <si>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</si>
  <si>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</si>
  <si>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</si>
  <si>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</si>
  <si>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</si>
  <si>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</si>
  <si>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</si>
  <si>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</si>
  <si>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</si>
  <si>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</si>
  <si>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</si>
  <si>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</si>
  <si>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</si>
  <si>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</si>
  <si>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</si>
  <si>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</si>
  <si>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</si>
  <si>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</si>
  <si>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</si>
  <si>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</si>
  <si>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</si>
  <si>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</si>
  <si>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</si>
  <si>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</si>
  <si>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</si>
  <si>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</si>
  <si>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</si>
  <si>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</si>
  <si>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</si>
  <si>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</si>
  <si>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</si>
  <si>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</si>
  <si>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</si>
  <si>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</si>
  <si>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</si>
  <si>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</si>
  <si>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</si>
  <si>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</si>
  <si>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</si>
  <si>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</si>
  <si>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</si>
  <si>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</si>
  <si>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</si>
  <si>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</si>
  <si>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</si>
  <si>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</si>
  <si>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</si>
  <si>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</si>
  <si>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</si>
  <si>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</si>
  <si>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</si>
  <si>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</si>
  <si>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</si>
  <si>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</si>
  <si>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</si>
  <si>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</si>
  <si>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</si>
  <si>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</si>
  <si>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</si>
  <si>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</si>
  <si>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</si>
  <si>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</si>
  <si>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</si>
  <si>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</si>
  <si>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</si>
  <si>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</si>
  <si>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</si>
  <si>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</si>
  <si>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</si>
  <si>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</si>
  <si>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</si>
  <si>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</si>
  <si>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</si>
  <si>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</si>
  <si>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</si>
  <si>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</si>
  <si>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</si>
  <si>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</si>
  <si>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</si>
  <si>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</si>
  <si>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</si>
  <si>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</si>
  <si>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</si>
  <si>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</si>
  <si>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</si>
  <si>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</si>
  <si>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</si>
  <si>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</si>
  <si>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</si>
  <si>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</si>
  <si>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</si>
  <si>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</si>
  <si>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</si>
  <si>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</si>
  <si>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</si>
  <si>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</si>
  <si>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</si>
  <si>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</si>
  <si>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</si>
  <si>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</si>
  <si>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</si>
  <si>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</si>
  <si>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</si>
  <si>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</si>
  <si>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</si>
  <si>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</si>
  <si>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</si>
  <si>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</si>
  <si>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</si>
  <si>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</si>
  <si>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</si>
  <si>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</si>
  <si>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</si>
  <si>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</si>
  <si>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</si>
  <si>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</si>
  <si>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</si>
  <si>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</si>
  <si>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</si>
  <si>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</si>
  <si>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</si>
  <si>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</si>
  <si>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</si>
  <si>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</si>
  <si>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</si>
  <si>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</si>
  <si>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</si>
  <si>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</si>
  <si>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</si>
  <si>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</si>
  <si>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</si>
  <si>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</si>
  <si>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</si>
  <si>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</si>
  <si>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</si>
  <si>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</si>
  <si>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</si>
  <si>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</si>
  <si>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</si>
  <si>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</si>
  <si>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</si>
  <si>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</si>
  <si>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</si>
  <si>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</si>
  <si>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</si>
  <si>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</si>
  <si>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</si>
  <si>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</si>
  <si>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</si>
  <si>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</si>
  <si>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</si>
  <si>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</si>
  <si>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</si>
  <si>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</si>
  <si>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</si>
  <si>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</si>
  <si>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</si>
  <si>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</si>
  <si>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</si>
  <si>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</si>
  <si>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</si>
  <si>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</si>
  <si>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</si>
  <si>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</si>
  <si>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</si>
  <si>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</si>
  <si>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</si>
  <si>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</si>
  <si>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</si>
  <si>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</si>
  <si>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</si>
  <si>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</si>
  <si>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</si>
  <si>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</si>
  <si>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</si>
  <si>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</si>
  <si>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</si>
  <si>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</si>
  <si>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</si>
  <si>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</si>
  <si>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</si>
  <si>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</si>
  <si>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</si>
  <si>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</si>
  <si>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</si>
  <si>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</si>
  <si>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</si>
  <si>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</si>
  <si>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</si>
  <si>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</si>
  <si>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</si>
  <si>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</si>
  <si>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</si>
  <si>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</si>
  <si>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</si>
  <si>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</si>
  <si>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</si>
  <si>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</si>
  <si>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</si>
  <si>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</si>
  <si>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</si>
  <si>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</si>
  <si>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</si>
  <si>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</si>
  <si>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</si>
  <si>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</si>
  <si>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</si>
  <si>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</si>
  <si>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</si>
  <si>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</si>
  <si>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</si>
  <si>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</si>
  <si>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</si>
  <si>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</si>
  <si>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</si>
  <si>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</si>
  <si>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</si>
  <si>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</si>
  <si>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</si>
  <si>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</si>
  <si>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</si>
  <si>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</si>
  <si>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</si>
  <si>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</si>
  <si>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</si>
  <si>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</si>
  <si>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</si>
  <si>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</si>
  <si>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</si>
  <si>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</si>
  <si>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</si>
  <si>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</si>
  <si>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</si>
  <si>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</si>
  <si>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</si>
  <si>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</si>
  <si>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</si>
  <si>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</si>
  <si>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</si>
  <si>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</si>
  <si>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</si>
  <si>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</si>
  <si>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</si>
  <si>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</si>
  <si>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</si>
  <si>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</si>
  <si>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</si>
  <si>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</si>
  <si>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</si>
  <si>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</si>
  <si>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</si>
  <si>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</si>
  <si>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</si>
  <si>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</si>
  <si>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</si>
  <si>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</si>
  <si>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</si>
  <si>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</si>
  <si>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</si>
  <si>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</si>
  <si>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</si>
  <si>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</si>
  <si>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</si>
  <si>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</si>
  <si>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</si>
  <si>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</si>
  <si>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</si>
  <si>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</si>
  <si>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</si>
  <si>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</si>
  <si>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</si>
  <si>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</si>
  <si>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</si>
  <si>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</si>
  <si>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</si>
  <si>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</si>
  <si>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</si>
  <si>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</si>
  <si>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</si>
  <si>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</si>
  <si>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</si>
  <si>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</si>
  <si>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</si>
  <si>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</si>
  <si>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</si>
  <si>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</si>
  <si>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</si>
  <si>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</si>
  <si>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</si>
  <si>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</si>
  <si>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</si>
  <si>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</si>
  <si>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</si>
  <si>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</si>
  <si>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</si>
  <si>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</si>
  <si>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</si>
  <si>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</si>
  <si>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</si>
  <si>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</si>
  <si>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</si>
  <si>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</si>
  <si>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</si>
  <si>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</si>
  <si>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</si>
  <si>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</si>
  <si>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</si>
  <si>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</si>
  <si>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</si>
  <si>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</si>
  <si>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</si>
  <si>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</si>
  <si>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</si>
  <si>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</si>
  <si>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</si>
  <si>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</si>
  <si>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</si>
  <si>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</si>
  <si>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</si>
  <si>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</si>
  <si>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</si>
  <si>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</si>
  <si>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</si>
  <si>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</si>
  <si>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</si>
  <si>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</si>
  <si>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</si>
  <si>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</si>
  <si>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</si>
  <si>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</si>
  <si>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</si>
  <si>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</si>
  <si>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</si>
  <si>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</si>
  <si>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</si>
  <si>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</si>
  <si>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</si>
  <si>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</si>
  <si>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</si>
  <si>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</si>
  <si>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</si>
  <si>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</si>
  <si>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</si>
  <si>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</si>
  <si>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</si>
  <si>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</si>
  <si>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</si>
  <si>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</si>
  <si>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</si>
  <si>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</si>
  <si>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</si>
  <si>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</si>
  <si>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</si>
  <si>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</si>
  <si>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</si>
  <si>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</si>
  <si>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</si>
  <si>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</si>
  <si>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</si>
  <si>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</si>
  <si>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</si>
  <si>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</si>
  <si>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</si>
  <si>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</si>
  <si>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</si>
  <si>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</si>
  <si>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</si>
  <si>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</si>
  <si>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</si>
  <si>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</si>
  <si>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</si>
  <si>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</si>
  <si>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</si>
  <si>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</si>
  <si>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</si>
  <si>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</si>
  <si>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</si>
  <si>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</si>
  <si>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</si>
  <si>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</si>
  <si>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</si>
  <si>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</si>
  <si>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</si>
  <si>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</si>
  <si>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</si>
  <si>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</si>
  <si>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</si>
  <si>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</si>
  <si>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</si>
  <si>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</si>
  <si>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</si>
  <si>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</si>
  <si>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</si>
  <si>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</si>
  <si>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</si>
  <si>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</si>
  <si>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</si>
  <si>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</si>
  <si>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</si>
  <si>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</si>
  <si>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</si>
  <si>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</si>
  <si>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</si>
  <si>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</si>
  <si>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</si>
  <si>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</si>
  <si>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</si>
  <si>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</si>
  <si>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</si>
  <si>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</si>
  <si>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</si>
  <si>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</si>
  <si>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</si>
  <si>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</si>
  <si>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</si>
  <si>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</si>
  <si>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</si>
  <si>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</si>
  <si>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</si>
  <si>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</si>
  <si>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</si>
  <si>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</si>
  <si>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</si>
  <si>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</si>
  <si>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</si>
  <si>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</si>
  <si>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</si>
  <si>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</si>
  <si>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</si>
  <si>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</si>
  <si>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</si>
  <si>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</si>
  <si>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</si>
  <si>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</si>
  <si>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</si>
  <si>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</si>
  <si>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</si>
  <si>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</si>
  <si>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</si>
  <si>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</si>
  <si>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</si>
  <si>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</si>
  <si>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</si>
  <si>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</si>
  <si>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</si>
  <si>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</si>
  <si>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</si>
  <si>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</si>
  <si>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</si>
  <si>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</si>
  <si>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</si>
  <si>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</si>
  <si>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</si>
  <si>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</si>
  <si>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</si>
  <si>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</si>
  <si>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</si>
  <si>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</si>
  <si>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</si>
  <si>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</si>
  <si>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</si>
  <si>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</si>
  <si>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</si>
  <si>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</si>
  <si>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</si>
  <si>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</si>
  <si>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</si>
  <si>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</si>
  <si>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</si>
  <si>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</si>
  <si>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</si>
  <si>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</si>
  <si>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</si>
  <si>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</si>
  <si>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</si>
  <si>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</si>
  <si>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</si>
  <si>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</si>
  <si>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</si>
  <si>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</si>
  <si>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</si>
  <si>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</si>
  <si>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</si>
  <si>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</si>
  <si>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</si>
  <si>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</si>
  <si>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</si>
  <si>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</si>
  <si>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</si>
  <si>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</si>
  <si>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</si>
  <si>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</si>
  <si>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</si>
  <si>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</si>
  <si>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</si>
  <si>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</si>
  <si>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</si>
  <si>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</si>
  <si>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</si>
  <si>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</si>
  <si>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</si>
  <si>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</si>
  <si>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</si>
  <si>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</si>
  <si>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</si>
  <si>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</si>
  <si>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</si>
  <si>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</si>
  <si>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</si>
  <si>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</si>
  <si>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</si>
  <si>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</si>
  <si>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</si>
  <si>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</si>
  <si>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</si>
  <si>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</si>
  <si>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</si>
  <si>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</si>
  <si>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</si>
  <si>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</si>
  <si>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</si>
  <si>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</si>
  <si>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</si>
  <si>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</si>
  <si>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</si>
  <si>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</si>
  <si>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</si>
  <si>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</si>
  <si>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</si>
  <si>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</si>
  <si>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</si>
  <si>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</si>
  <si>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</si>
  <si>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</si>
  <si>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</si>
  <si>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</si>
  <si>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</si>
  <si>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</si>
  <si>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</si>
  <si>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</si>
  <si>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</si>
  <si>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</si>
  <si>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</si>
  <si>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</si>
  <si>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</si>
  <si>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</si>
  <si>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</si>
  <si>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</si>
  <si>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</si>
  <si>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</si>
  <si>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</si>
  <si>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</si>
  <si>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</si>
  <si>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</si>
  <si>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</si>
  <si>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</si>
  <si>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</si>
  <si>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</si>
  <si>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</si>
  <si>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</si>
  <si>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</si>
  <si>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</si>
  <si>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</si>
  <si>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</si>
  <si>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</si>
  <si>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</si>
  <si>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</si>
  <si>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</si>
  <si>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</si>
  <si>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</si>
  <si>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</si>
  <si>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</si>
  <si>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</si>
  <si>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</si>
  <si>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</si>
  <si>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</si>
  <si>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</si>
  <si>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</si>
  <si>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</si>
  <si>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</si>
  <si>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</si>
  <si>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</si>
  <si>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</si>
  <si>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</si>
  <si>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</si>
  <si>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</si>
  <si>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</si>
  <si>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</si>
  <si>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</si>
  <si>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</si>
  <si>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</si>
  <si>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</si>
  <si>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</si>
  <si>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</si>
  <si>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</si>
  <si>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</si>
  <si>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</si>
  <si>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</si>
  <si>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</si>
  <si>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</si>
  <si>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</si>
  <si>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</si>
  <si>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</si>
  <si>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</si>
  <si>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</si>
  <si>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</si>
  <si>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</si>
  <si>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</si>
  <si>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</si>
  <si>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</si>
  <si>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</si>
  <si>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</si>
  <si>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</si>
  <si>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</si>
  <si>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</si>
  <si>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</si>
  <si>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</si>
  <si>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</si>
  <si>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</si>
  <si>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</si>
  <si>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</si>
  <si>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</si>
  <si>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</si>
  <si>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</si>
  <si>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</si>
  <si>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</si>
  <si>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</si>
  <si>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</si>
  <si>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</si>
  <si>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</si>
  <si>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</si>
  <si>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</si>
  <si>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</si>
  <si>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</si>
  <si>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</si>
  <si>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</si>
  <si>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</si>
  <si>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</si>
  <si>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</si>
  <si>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</si>
  <si>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</si>
  <si>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</si>
  <si>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</si>
  <si>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</si>
  <si>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</si>
  <si>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</si>
  <si>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</si>
  <si>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</si>
  <si>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</si>
  <si>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</si>
  <si>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</si>
  <si>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</si>
  <si>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</si>
  <si>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</si>
  <si>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</si>
  <si>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</si>
  <si>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</si>
  <si>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</si>
  <si>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</si>
  <si>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</si>
  <si>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</si>
  <si>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</si>
  <si>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</si>
  <si>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</si>
  <si>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</si>
  <si>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</si>
  <si>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</si>
  <si>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</si>
  <si>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</si>
  <si>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</si>
  <si>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</si>
  <si>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</si>
  <si>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</si>
  <si>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</si>
  <si>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</si>
  <si>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</si>
  <si>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</si>
  <si>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</si>
  <si>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</si>
  <si>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</si>
  <si>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</si>
  <si>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</si>
  <si>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</si>
  <si>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</si>
  <si>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</si>
  <si>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</si>
  <si>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</si>
  <si>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</si>
  <si>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</si>
  <si>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</si>
  <si>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</si>
  <si>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</si>
  <si>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</si>
  <si>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</si>
  <si>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</si>
  <si>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</si>
  <si>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</si>
  <si>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</si>
  <si>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</si>
  <si>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</si>
  <si>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</si>
  <si>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</si>
  <si>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</si>
  <si>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</si>
  <si>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</si>
  <si>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</si>
  <si>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</si>
  <si>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</si>
  <si>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</si>
  <si>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</si>
  <si>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</si>
  <si>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</si>
  <si>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</si>
  <si>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</si>
  <si>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</si>
  <si>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</si>
  <si>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</si>
  <si>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</si>
  <si>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</si>
  <si>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</si>
  <si>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</si>
  <si>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</si>
  <si>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</si>
  <si>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</si>
  <si>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</si>
  <si>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</si>
  <si>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</si>
  <si>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</si>
  <si>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</si>
  <si>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</si>
  <si>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</si>
  <si>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</si>
  <si>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</si>
  <si>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</si>
  <si>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</si>
  <si>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</si>
  <si>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</si>
  <si>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</si>
  <si>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</si>
  <si>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</si>
  <si>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</si>
  <si>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</si>
  <si>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</si>
  <si>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</si>
  <si>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</si>
  <si>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</si>
  <si>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</si>
  <si>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</si>
  <si>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</si>
  <si>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</si>
  <si>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</si>
  <si>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</si>
  <si>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</si>
  <si>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</si>
  <si>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</si>
  <si>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</si>
  <si>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</si>
  <si>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</si>
  <si>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</si>
  <si>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</si>
  <si>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</si>
  <si>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</si>
  <si>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</si>
  <si>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</si>
  <si>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</si>
  <si>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</si>
  <si>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</si>
  <si>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</si>
  <si>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</si>
  <si>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</si>
  <si>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</si>
  <si>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</si>
  <si>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</si>
  <si>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</si>
  <si>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</si>
  <si>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</si>
  <si>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</si>
  <si>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</si>
  <si>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</si>
  <si>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</si>
  <si>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</si>
  <si>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</si>
  <si>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</si>
  <si>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</si>
  <si>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</si>
  <si>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</si>
  <si>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</si>
  <si>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</si>
  <si>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</si>
  <si>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</si>
  <si>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</si>
  <si>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</si>
  <si>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</si>
  <si>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</si>
  <si>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</si>
  <si>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</si>
  <si>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</si>
  <si>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</si>
  <si>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</si>
  <si>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</si>
  <si>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</si>
  <si>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</si>
  <si>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</si>
  <si>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</si>
  <si>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</si>
  <si>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</si>
  <si>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</si>
  <si>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</si>
  <si>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</si>
  <si>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</si>
  <si>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</si>
  <si>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</si>
  <si>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</si>
  <si>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</si>
  <si>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</si>
  <si>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</si>
  <si>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</si>
  <si>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</si>
  <si>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</si>
  <si>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</si>
  <si>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</si>
  <si>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</si>
  <si>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</si>
  <si>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</si>
  <si>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</si>
  <si>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</si>
  <si>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</si>
  <si>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</si>
  <si>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</si>
  <si>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</si>
  <si>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</si>
  <si>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</si>
  <si>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</si>
  <si>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</si>
  <si>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</si>
  <si>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</si>
  <si>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</si>
  <si>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</si>
  <si>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</si>
  <si>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</si>
  <si>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</si>
  <si>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</si>
  <si>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</si>
  <si>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</si>
  <si>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</si>
  <si>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</si>
  <si>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</si>
  <si>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</si>
  <si>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</si>
  <si>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</si>
  <si>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</si>
  <si>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</si>
  <si>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</si>
  <si>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</si>
  <si>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</si>
  <si>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</si>
  <si>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</si>
  <si>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</si>
  <si>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</si>
  <si>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</si>
  <si>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</si>
  <si>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</si>
  <si>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</si>
  <si>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</si>
  <si>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</si>
  <si>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</si>
  <si>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</si>
  <si>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</si>
  <si>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</si>
  <si>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</si>
  <si>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</si>
  <si>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</si>
  <si>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</si>
  <si>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</si>
  <si>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</si>
  <si>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</si>
  <si>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</si>
  <si>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</si>
  <si>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</si>
  <si>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</si>
  <si>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</si>
  <si>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</si>
  <si>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</si>
  <si>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</si>
  <si>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</si>
  <si>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</si>
  <si>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</si>
  <si>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</si>
  <si>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</si>
  <si>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</si>
  <si>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</si>
  <si>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</si>
  <si>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</si>
  <si>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</si>
  <si>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</si>
  <si>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</si>
  <si>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</si>
  <si>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</si>
  <si>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</si>
  <si>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</si>
  <si>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</si>
  <si>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</si>
  <si>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</si>
  <si>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</si>
  <si>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</si>
  <si>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</si>
  <si>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</si>
  <si>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</si>
  <si>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</si>
  <si>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</si>
  <si>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</si>
  <si>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</si>
  <si>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</si>
  <si>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</si>
  <si>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</si>
  <si>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</si>
  <si>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</si>
  <si>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</si>
  <si>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</si>
  <si>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</si>
  <si>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</si>
  <si>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</si>
  <si>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</si>
  <si>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</si>
  <si>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</si>
  <si>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</si>
  <si>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</si>
  <si>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</si>
  <si>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</si>
  <si>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</si>
  <si>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</si>
  <si>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</si>
  <si>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</si>
  <si>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</si>
  <si>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</si>
  <si>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</si>
  <si>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</si>
  <si>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</si>
  <si>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</si>
  <si>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</si>
  <si>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</si>
  <si>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</si>
  <si>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</si>
  <si>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</si>
  <si>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</si>
  <si>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</si>
  <si>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</si>
  <si>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</si>
  <si>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</si>
  <si>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</si>
  <si>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</si>
  <si>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</si>
  <si>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</si>
  <si>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</si>
  <si>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</si>
  <si>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</si>
  <si>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</si>
  <si>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</si>
  <si>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</si>
  <si>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</si>
  <si>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</si>
  <si>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</si>
  <si>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</si>
  <si>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</si>
  <si>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</si>
  <si>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</si>
  <si>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</si>
  <si>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</si>
  <si>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</si>
  <si>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</si>
  <si>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</si>
  <si>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</si>
  <si>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</si>
  <si>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</si>
  <si>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</si>
  <si>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</si>
  <si>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</si>
  <si>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</si>
  <si>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</si>
  <si>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</si>
  <si>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</si>
  <si>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</si>
  <si>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</si>
  <si>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</si>
  <si>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</si>
  <si>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</si>
  <si>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</si>
  <si>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</si>
  <si>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</si>
  <si>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</si>
  <si>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</si>
  <si>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</si>
  <si>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</si>
  <si>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</si>
  <si>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</si>
  <si>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</si>
  <si>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</si>
  <si>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</si>
  <si>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</si>
  <si>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</si>
  <si>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</si>
  <si>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</si>
  <si>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</si>
  <si>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</si>
  <si>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</si>
  <si>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</si>
  <si>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</si>
  <si>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</si>
  <si>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</si>
  <si>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</si>
  <si>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</si>
  <si>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</si>
  <si>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</si>
  <si>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</si>
  <si>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</si>
  <si>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</si>
  <si>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</si>
  <si>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</si>
  <si>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</si>
  <si>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</si>
  <si>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</si>
  <si>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</si>
  <si>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</si>
  <si>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</si>
  <si>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</si>
  <si>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</si>
  <si>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</si>
  <si>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</si>
  <si>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</si>
  <si>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</si>
  <si>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</si>
  <si>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</si>
  <si>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</si>
  <si>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</si>
  <si>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</si>
  <si>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</si>
  <si>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</si>
  <si>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</si>
  <si>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</si>
  <si>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</si>
  <si>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</si>
  <si>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</si>
  <si>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</si>
  <si>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</si>
  <si>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</si>
  <si>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</si>
  <si>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</si>
  <si>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</si>
  <si>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</si>
  <si>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</si>
  <si>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</si>
  <si>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</si>
  <si>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</si>
  <si>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</si>
  <si>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</si>
  <si>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</si>
  <si>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</si>
  <si>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</si>
  <si>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</si>
  <si>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</si>
  <si>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</si>
  <si>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</si>
  <si>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</si>
  <si>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</si>
  <si>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</si>
  <si>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</si>
  <si>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</si>
  <si>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</si>
  <si>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</si>
  <si>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</si>
  <si>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</si>
  <si>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</si>
  <si>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</si>
  <si>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</si>
  <si>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</si>
  <si>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</si>
  <si>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</si>
  <si>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</si>
  <si>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</si>
  <si>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</si>
  <si>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</si>
  <si>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</si>
  <si>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</si>
  <si>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</si>
  <si>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</si>
  <si>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</si>
  <si>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</si>
  <si>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</si>
  <si>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</si>
  <si>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</si>
  <si>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</si>
  <si>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</si>
  <si>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</si>
  <si>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</si>
  <si>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</si>
  <si>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</si>
  <si>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</si>
  <si>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</si>
  <si>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</si>
  <si>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</si>
  <si>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</si>
  <si>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</si>
  <si>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</si>
  <si>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</si>
  <si>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</si>
  <si>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</si>
  <si>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</si>
  <si>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</si>
  <si>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</si>
  <si>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</si>
  <si>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</si>
  <si>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</si>
  <si>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</si>
  <si>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</si>
  <si>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</si>
  <si>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</si>
  <si>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</si>
  <si>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</si>
  <si>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</si>
  <si>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</si>
  <si>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</si>
  <si>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</si>
  <si>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</si>
  <si>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</si>
  <si>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</si>
  <si>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</si>
  <si>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</si>
  <si>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</si>
  <si>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</si>
  <si>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</si>
  <si>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</si>
  <si>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</si>
  <si>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</si>
  <si>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</si>
  <si>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</si>
  <si>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</si>
  <si>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</si>
  <si>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</si>
  <si>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</si>
  <si>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</si>
  <si>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</si>
  <si>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</si>
  <si>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</si>
  <si>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</si>
  <si>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</si>
  <si>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</si>
  <si>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</si>
  <si>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</si>
  <si>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</si>
  <si>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</si>
  <si>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</si>
  <si>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</si>
  <si>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</si>
  <si>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</si>
  <si>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</si>
  <si>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</si>
  <si>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</si>
  <si>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</si>
  <si>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</si>
  <si>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</si>
  <si>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</si>
  <si>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</si>
  <si>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</si>
  <si>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</si>
  <si>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</si>
  <si>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</si>
  <si>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</si>
  <si>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</si>
  <si>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</si>
  <si>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</si>
  <si>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</si>
  <si>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</si>
  <si>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</si>
  <si>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</si>
  <si>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</si>
  <si>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</si>
  <si>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</si>
  <si>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</si>
  <si>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</si>
  <si>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</si>
  <si>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</si>
  <si>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</si>
  <si>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</si>
  <si>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</si>
  <si>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</si>
  <si>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</si>
  <si>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</si>
  <si>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</si>
  <si>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</si>
  <si>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</si>
  <si>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</si>
  <si>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</si>
  <si>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</si>
  <si>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</si>
  <si>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</si>
  <si>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</si>
  <si>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</si>
  <si>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</si>
  <si>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</si>
  <si>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</si>
  <si>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</si>
  <si>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</si>
  <si>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</si>
  <si>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</si>
  <si>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</si>
  <si>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</si>
  <si>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</si>
  <si>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</si>
  <si>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</si>
  <si>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</si>
  <si>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</si>
  <si>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</si>
  <si>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</si>
  <si>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</si>
  <si>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</si>
  <si>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</si>
  <si>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</si>
  <si>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</si>
  <si>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</si>
  <si>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</si>
  <si>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</si>
  <si>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</si>
  <si>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</si>
  <si>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</si>
  <si>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</si>
  <si>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</si>
  <si>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</si>
  <si>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</si>
  <si>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</si>
  <si>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</si>
  <si>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</si>
  <si>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</si>
  <si>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</si>
  <si>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</si>
  <si>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</si>
  <si>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</si>
  <si>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</si>
  <si>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</si>
  <si>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</si>
  <si>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</si>
  <si>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</si>
  <si>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</si>
  <si>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</si>
  <si>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</si>
  <si>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</si>
  <si>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</si>
  <si>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</si>
  <si>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</si>
  <si>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</si>
  <si>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</si>
  <si>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</si>
  <si>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</si>
  <si>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</si>
  <si>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</si>
  <si>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</si>
  <si>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</si>
  <si>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</si>
  <si>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</si>
  <si>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</si>
  <si>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</si>
  <si>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</si>
  <si>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</si>
  <si>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</si>
  <si>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</si>
  <si>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</si>
  <si>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</si>
  <si>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</si>
  <si>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</si>
  <si>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</si>
  <si>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</si>
  <si>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</si>
  <si>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</si>
  <si>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</si>
  <si>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</si>
  <si>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</si>
  <si>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</si>
  <si>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</si>
  <si>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</si>
  <si>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</si>
  <si>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</si>
  <si>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</si>
  <si>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</si>
  <si>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</si>
  <si>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</si>
  <si>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</si>
  <si>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</si>
  <si>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</si>
  <si>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</si>
  <si>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</si>
  <si>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</si>
  <si>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</si>
  <si>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</si>
  <si>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</si>
  <si>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</si>
  <si>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</si>
  <si>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</si>
  <si>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</si>
  <si>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</si>
  <si>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</si>
  <si>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</si>
  <si>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</si>
  <si>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</si>
  <si>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</si>
  <si>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</si>
  <si>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</si>
  <si>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</si>
  <si>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</si>
  <si>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</si>
  <si>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</si>
  <si>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</si>
  <si>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</si>
  <si>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</si>
  <si>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</si>
  <si>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</si>
  <si>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</si>
  <si>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</si>
  <si>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</si>
  <si>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</si>
  <si>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</si>
  <si>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</si>
  <si>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</si>
  <si>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</si>
  <si>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</si>
  <si>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</si>
  <si>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</si>
  <si>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</si>
  <si>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</si>
  <si>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</si>
  <si>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</si>
  <si>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</si>
  <si>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</si>
  <si>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</si>
  <si>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</si>
  <si>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</si>
  <si>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</si>
  <si>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</si>
  <si>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</si>
  <si>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</si>
  <si>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</si>
  <si>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</si>
  <si>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</si>
  <si>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</si>
  <si>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</si>
  <si>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</si>
  <si>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</si>
  <si>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</si>
  <si>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</si>
  <si>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</si>
  <si>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</si>
  <si>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</si>
  <si>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</si>
  <si>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</si>
  <si>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</si>
  <si>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</si>
  <si>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</si>
  <si>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</si>
  <si>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</si>
  <si>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</si>
  <si>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</si>
  <si>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</si>
  <si>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</si>
  <si>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</si>
  <si>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</si>
  <si>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</si>
  <si>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</si>
  <si>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</si>
  <si>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</si>
  <si>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</si>
  <si>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</si>
  <si>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</si>
  <si>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</si>
  <si>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</si>
  <si>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</si>
  <si>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</si>
  <si>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</si>
  <si>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</si>
  <si>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</si>
  <si>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</si>
  <si>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</si>
  <si>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</si>
  <si>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</si>
  <si>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</si>
  <si>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</si>
  <si>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</si>
  <si>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</si>
  <si>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</si>
  <si>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</si>
  <si>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</si>
  <si>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</si>
  <si>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</si>
  <si>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</si>
  <si>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</si>
  <si>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</si>
  <si>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</si>
  <si>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</si>
  <si>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</si>
  <si>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</si>
  <si>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</si>
  <si>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</si>
  <si>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</si>
  <si>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</si>
  <si>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</si>
  <si>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</si>
  <si>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</si>
  <si>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</si>
  <si>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</si>
  <si>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</si>
  <si>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</si>
  <si>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</si>
  <si>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</si>
  <si>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</si>
  <si>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</si>
  <si>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</si>
  <si>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</si>
  <si>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</si>
  <si>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</si>
  <si>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</si>
  <si>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</si>
  <si>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</si>
  <si>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</si>
  <si>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</si>
  <si>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</si>
  <si>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</si>
  <si>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</si>
  <si>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</si>
  <si>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</si>
  <si>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</si>
  <si>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</si>
  <si>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</si>
  <si>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</si>
  <si>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</si>
  <si>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</si>
  <si>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</si>
  <si>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</si>
  <si>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</si>
  <si>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</si>
  <si>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</si>
  <si>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</si>
  <si>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</si>
  <si>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</si>
  <si>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</si>
  <si>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</si>
  <si>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</si>
  <si>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</si>
  <si>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</si>
  <si>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</si>
  <si>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</si>
  <si>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</si>
  <si>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</si>
  <si>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</si>
  <si>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</si>
  <si>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</si>
  <si>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</si>
  <si>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</si>
  <si>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</si>
  <si>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</si>
  <si>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</si>
  <si>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</si>
  <si>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</si>
  <si>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</si>
  <si>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</si>
  <si>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</si>
  <si>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</si>
  <si>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</si>
  <si>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</si>
  <si>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</si>
  <si>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</si>
  <si>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</si>
  <si>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</si>
  <si>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</si>
  <si>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</si>
  <si>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</si>
  <si>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</si>
  <si>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</si>
  <si>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</si>
  <si>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</si>
  <si>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</si>
  <si>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</si>
  <si>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</si>
  <si>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</si>
  <si>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</si>
  <si>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</si>
  <si>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</si>
  <si>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</si>
  <si>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</si>
  <si>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</si>
  <si>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</si>
  <si>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</si>
  <si>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</si>
  <si>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</si>
  <si>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</si>
  <si>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</si>
  <si>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</si>
  <si>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</si>
  <si>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</si>
  <si>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</si>
  <si>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</si>
  <si>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</si>
  <si>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</si>
  <si>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</si>
  <si>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</si>
  <si>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</si>
  <si>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</si>
  <si>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</si>
  <si>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</si>
  <si>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</si>
  <si>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</si>
  <si>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</si>
  <si>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</si>
  <si>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</si>
  <si>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</si>
  <si>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</si>
  <si>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</si>
  <si>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</si>
  <si>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</si>
  <si>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</si>
  <si>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</si>
  <si>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</si>
  <si>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</si>
  <si>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</si>
  <si>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</si>
  <si>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</si>
  <si>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</si>
  <si>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</si>
  <si>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</si>
  <si>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</si>
  <si>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</si>
  <si>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</si>
  <si>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</si>
  <si>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</si>
  <si>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</si>
  <si>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</si>
  <si>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</si>
  <si>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</si>
  <si>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</si>
  <si>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</si>
  <si>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</si>
  <si>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</si>
  <si>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</si>
  <si>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</si>
  <si>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</si>
  <si>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</si>
  <si>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</si>
  <si>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</si>
  <si>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</si>
  <si>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</si>
  <si>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</si>
  <si>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</si>
  <si>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</si>
  <si>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</si>
  <si>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</si>
  <si>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</si>
  <si>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</si>
  <si>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</si>
  <si>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</si>
  <si>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</si>
  <si>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</si>
  <si>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</si>
  <si>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</si>
  <si>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</si>
  <si>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</si>
  <si>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</si>
  <si>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</si>
  <si>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</si>
  <si>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</si>
  <si>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</si>
  <si>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</si>
  <si>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</si>
  <si>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</si>
  <si>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</si>
  <si>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</si>
  <si>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</si>
  <si>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</si>
  <si>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</si>
  <si>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</si>
  <si>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</si>
  <si>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</si>
  <si>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</si>
  <si>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</si>
  <si>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</si>
  <si>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</si>
  <si>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</si>
  <si>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</si>
  <si>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</si>
  <si>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</si>
  <si>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</si>
  <si>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</si>
  <si>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</si>
  <si>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</si>
  <si>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</si>
  <si>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</si>
  <si>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</si>
  <si>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</si>
  <si>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</si>
  <si>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</si>
  <si>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</si>
  <si>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</si>
  <si>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</si>
  <si>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</si>
  <si>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</si>
  <si>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</si>
  <si>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</si>
  <si>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</si>
  <si>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</si>
  <si>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</si>
  <si>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</si>
  <si>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</si>
  <si>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</si>
  <si>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</si>
  <si>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</si>
  <si>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</si>
  <si>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</si>
  <si>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</si>
  <si>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</si>
  <si>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</si>
  <si>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</si>
  <si>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</si>
  <si>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</si>
  <si>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</si>
  <si>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</si>
  <si>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</si>
  <si>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</si>
  <si>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</si>
  <si>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</si>
  <si>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</si>
  <si>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</si>
  <si>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</si>
  <si>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</si>
  <si>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</si>
  <si>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</si>
  <si>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</si>
  <si>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</si>
  <si>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</si>
  <si>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</si>
  <si>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</si>
  <si>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</si>
  <si>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</si>
  <si>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</si>
  <si>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</si>
  <si>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</si>
  <si>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</si>
  <si>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</si>
  <si>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</si>
  <si>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</si>
  <si>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</si>
  <si>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</si>
  <si>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</si>
  <si>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</si>
  <si>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</si>
  <si>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</si>
  <si>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</si>
  <si>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</si>
  <si>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</si>
  <si>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</si>
  <si>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</si>
  <si>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</si>
  <si>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</si>
  <si>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</si>
  <si>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</si>
  <si>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</si>
  <si>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</si>
  <si>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</si>
  <si>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</si>
  <si>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</si>
  <si>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</si>
  <si>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</si>
  <si>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</si>
  <si>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</si>
  <si>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</si>
  <si>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</si>
  <si>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</si>
  <si>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</si>
  <si>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</si>
  <si>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</si>
  <si>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</si>
  <si>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</si>
  <si>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</si>
  <si>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</si>
  <si>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</si>
  <si>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</si>
  <si>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</si>
  <si>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</si>
  <si>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</si>
  <si>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</si>
  <si>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</si>
  <si>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</si>
  <si>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</si>
  <si>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</si>
  <si>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</si>
  <si>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</si>
  <si>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</si>
  <si>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</si>
  <si>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</si>
  <si>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</si>
  <si>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</si>
  <si>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</si>
  <si>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</si>
  <si>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</si>
  <si>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</si>
  <si>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</si>
  <si>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</si>
  <si>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</si>
  <si>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</si>
  <si>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</si>
  <si>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</si>
  <si>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</si>
  <si>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</si>
  <si>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</si>
  <si>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</si>
  <si>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</si>
  <si>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</si>
  <si>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</si>
  <si>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</si>
  <si>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</si>
  <si>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</si>
  <si>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</si>
  <si>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</si>
  <si>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</si>
  <si>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</si>
  <si>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</si>
  <si>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</si>
  <si>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</si>
  <si>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</si>
  <si>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</si>
  <si>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</si>
  <si>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</si>
  <si>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</si>
  <si>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</si>
  <si>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</si>
  <si>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</si>
  <si>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</si>
  <si>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</si>
  <si>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</si>
  <si>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</si>
  <si>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</si>
  <si>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</si>
  <si>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</si>
  <si>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</si>
  <si>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</si>
  <si>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</si>
  <si>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</si>
  <si>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</si>
  <si>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</si>
  <si>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</si>
  <si>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</si>
  <si>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</si>
  <si>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</si>
  <si>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</si>
  <si>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</si>
  <si>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</si>
  <si>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</si>
  <si>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</si>
  <si>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</si>
  <si>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</si>
  <si>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</si>
  <si>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</si>
  <si>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</si>
  <si>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</si>
  <si>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</si>
  <si>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</si>
  <si>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</si>
  <si>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</si>
  <si>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</si>
  <si>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</si>
  <si>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</si>
  <si>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</si>
  <si>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</si>
  <si>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</si>
  <si>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</si>
  <si>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</si>
  <si>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</si>
  <si>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</si>
  <si>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</si>
  <si>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</si>
  <si>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</si>
  <si>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</si>
  <si>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</si>
  <si>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</si>
  <si>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</si>
  <si>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</si>
  <si>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</si>
  <si>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</si>
  <si>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</si>
  <si>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</si>
  <si>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</si>
  <si>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</si>
  <si>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</si>
  <si>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</si>
  <si>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</si>
  <si>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</si>
  <si>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</si>
  <si>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</si>
  <si>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</si>
  <si>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</si>
  <si>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</si>
  <si>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</si>
  <si>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</si>
  <si>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</si>
  <si>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</si>
  <si>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</si>
  <si>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</si>
  <si>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</si>
  <si>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</si>
  <si>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</si>
  <si>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</si>
  <si>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</si>
  <si>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</si>
  <si>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</si>
  <si>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</si>
  <si>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</si>
  <si>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</si>
  <si>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</si>
  <si>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</si>
  <si>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</si>
  <si>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</si>
  <si>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</si>
  <si>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</si>
  <si>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</si>
  <si>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</si>
  <si>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</si>
  <si>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</si>
  <si>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</si>
  <si>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</si>
  <si>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</si>
  <si>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</si>
  <si>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</si>
  <si>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</si>
  <si>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</si>
  <si>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</si>
  <si>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</si>
  <si>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</si>
  <si>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</si>
  <si>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</si>
  <si>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</si>
  <si>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</si>
  <si>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</si>
  <si>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</si>
  <si>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</si>
  <si>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</si>
  <si>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</si>
  <si>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</si>
  <si>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</si>
  <si>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</si>
  <si>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</si>
  <si>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</si>
  <si>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</si>
  <si>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</si>
  <si>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</si>
  <si>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</si>
  <si>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</si>
  <si>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</si>
  <si>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</si>
  <si>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</si>
  <si>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</si>
  <si>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</si>
  <si>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</si>
  <si>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</si>
  <si>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</si>
  <si>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</si>
  <si>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</si>
  <si>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</si>
  <si>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</si>
  <si>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</si>
  <si>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</si>
  <si>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</si>
  <si>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</si>
  <si>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</si>
  <si>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</si>
  <si>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</si>
  <si>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</si>
  <si>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</si>
  <si>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</si>
  <si>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</si>
  <si>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</si>
  <si>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</si>
  <si>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</si>
  <si>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</si>
  <si>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</si>
  <si>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</si>
  <si>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</si>
  <si>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</si>
  <si>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</si>
  <si>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</si>
  <si>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</si>
  <si>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</si>
  <si>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</si>
  <si>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</si>
  <si>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</si>
  <si>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</si>
  <si>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</si>
  <si>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</si>
  <si>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</si>
  <si>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</si>
  <si>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</si>
  <si>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</si>
  <si>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</si>
  <si>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</si>
  <si>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</si>
  <si>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</si>
  <si>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</si>
  <si>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</si>
  <si>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</si>
  <si>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</si>
  <si>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</si>
  <si>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</si>
  <si>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</si>
  <si>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</si>
  <si>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</si>
  <si>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</si>
  <si>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</si>
  <si>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</si>
  <si>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</si>
  <si>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</si>
  <si>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</si>
  <si>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</si>
  <si>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</si>
  <si>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</si>
  <si>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</si>
  <si>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</si>
  <si>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</si>
  <si>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</si>
  <si>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</si>
  <si>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</si>
  <si>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</si>
  <si>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</si>
  <si>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</si>
  <si>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</si>
  <si>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</si>
  <si>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</si>
  <si>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</si>
  <si>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</si>
  <si>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</si>
  <si>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</si>
  <si>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</si>
  <si>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</si>
  <si>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</si>
  <si>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</si>
  <si>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</si>
  <si>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</si>
  <si>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</si>
  <si>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</si>
  <si>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</si>
  <si>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</si>
  <si>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</si>
  <si>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</si>
  <si>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</si>
  <si>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</si>
  <si>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</si>
  <si>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</si>
  <si>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</si>
  <si>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</si>
  <si>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</si>
  <si>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</si>
  <si>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</si>
  <si>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</si>
  <si>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</si>
  <si>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</si>
  <si>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</si>
  <si>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</si>
  <si>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</si>
  <si>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</si>
  <si>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</si>
  <si>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</si>
  <si>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</si>
  <si>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</si>
  <si>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</si>
  <si>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</si>
  <si>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</si>
  <si>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</si>
  <si>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</si>
  <si>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</si>
  <si>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</si>
  <si>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</si>
  <si>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</si>
  <si>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</si>
  <si>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</si>
  <si>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</si>
  <si>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</si>
  <si>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</si>
  <si>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</si>
  <si>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</si>
  <si>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</si>
  <si>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</si>
  <si>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</si>
  <si>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</si>
  <si>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</si>
  <si>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</si>
  <si>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</si>
  <si>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</si>
  <si>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</si>
  <si>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</si>
  <si>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</si>
  <si>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</si>
  <si>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</si>
  <si>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</si>
  <si>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</si>
  <si>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</si>
  <si>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</si>
  <si>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</si>
  <si>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</si>
  <si>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</si>
  <si>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</si>
  <si>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</si>
  <si>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</si>
  <si>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</si>
  <si>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</si>
  <si>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</si>
  <si>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</si>
  <si>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</si>
  <si>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</si>
  <si>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</si>
  <si>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</si>
  <si>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</si>
  <si>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</si>
  <si>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</si>
  <si>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</si>
  <si>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</si>
  <si>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</si>
  <si>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</si>
  <si>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</si>
  <si>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</si>
  <si>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</si>
  <si>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</si>
  <si>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</si>
  <si>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</si>
  <si>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</si>
  <si>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</si>
  <si>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</si>
  <si>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</si>
  <si>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</si>
  <si>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</si>
  <si>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</si>
  <si>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</si>
  <si>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</si>
  <si>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</si>
  <si>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</si>
  <si>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</si>
  <si>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</si>
  <si>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</si>
  <si>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</si>
  <si>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</si>
  <si>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</si>
  <si>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</si>
  <si>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</si>
  <si>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</si>
  <si>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</si>
  <si>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</si>
  <si>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</si>
  <si>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</si>
  <si>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</si>
  <si>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</si>
  <si>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</si>
  <si>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</si>
  <si>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</si>
  <si>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</si>
  <si>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</si>
  <si>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</si>
  <si>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</si>
  <si>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</si>
  <si>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</si>
  <si>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</si>
  <si>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</si>
  <si>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</si>
  <si>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</si>
  <si>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</si>
  <si>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</si>
  <si>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</si>
  <si>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</si>
  <si>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</si>
  <si>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</si>
  <si>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</si>
  <si>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</si>
  <si>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</si>
  <si>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</si>
  <si>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</si>
  <si>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</si>
  <si>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</si>
  <si>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</si>
  <si>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</si>
  <si>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</si>
  <si>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</si>
  <si>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</si>
  <si>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</si>
  <si>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</si>
  <si>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</si>
  <si>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</si>
  <si>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</si>
  <si>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</si>
  <si>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</si>
  <si>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</si>
  <si>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</si>
  <si>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</si>
  <si>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</si>
  <si>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</si>
  <si>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</si>
  <si>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</si>
  <si>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</si>
  <si>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</si>
  <si>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</si>
  <si>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</si>
  <si>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</si>
  <si>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</si>
  <si>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</si>
  <si>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</si>
  <si>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</si>
  <si>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</si>
  <si>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</si>
  <si>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</si>
  <si>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</si>
  <si>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</si>
  <si>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</si>
  <si>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</si>
  <si>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</si>
  <si>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</si>
  <si>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</si>
  <si>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</si>
  <si>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</si>
  <si>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</si>
  <si>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</si>
  <si>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</si>
  <si>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</si>
  <si>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</si>
  <si>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</si>
  <si>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</si>
  <si>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</si>
  <si>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</si>
  <si>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</si>
  <si>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</si>
  <si>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</si>
  <si>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</si>
  <si>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</si>
  <si>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</si>
  <si>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</si>
  <si>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</si>
  <si>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</si>
  <si>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</si>
  <si>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</si>
  <si>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</si>
  <si>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</si>
  <si>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</si>
  <si>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</si>
  <si>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</si>
  <si>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</si>
  <si>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</si>
  <si>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</si>
  <si>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</si>
  <si>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</si>
  <si>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</si>
  <si>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</si>
  <si>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</si>
  <si>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</si>
  <si>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</si>
  <si>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</si>
  <si>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</si>
  <si>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</si>
  <si>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</si>
  <si>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</si>
  <si>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</si>
  <si>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</si>
  <si>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</si>
  <si>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</si>
  <si>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</si>
  <si>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</si>
  <si>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</si>
  <si>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</si>
  <si>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</si>
  <si>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</si>
  <si>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</si>
  <si>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</si>
  <si>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</si>
  <si>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</si>
  <si>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</si>
  <si>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</si>
  <si>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</si>
  <si>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</si>
  <si>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</si>
  <si>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</si>
  <si>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</si>
  <si>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</si>
  <si>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</si>
  <si>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</si>
  <si>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</si>
  <si>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</si>
  <si>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</si>
  <si>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</si>
  <si>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</si>
  <si>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</si>
  <si>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</si>
  <si>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</si>
  <si>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</si>
  <si>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</si>
  <si>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</si>
  <si>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</si>
  <si>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</si>
  <si>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</si>
  <si>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</si>
  <si>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</si>
  <si>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</si>
  <si>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</si>
  <si>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</si>
  <si>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</si>
  <si>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</si>
  <si>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</si>
  <si>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</si>
  <si>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</si>
  <si>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</si>
  <si>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</si>
  <si>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</si>
  <si>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</si>
  <si>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</si>
  <si>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</si>
  <si>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</si>
  <si>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</si>
  <si>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</si>
  <si>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</si>
  <si>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</si>
  <si>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</si>
  <si>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</si>
  <si>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</si>
  <si>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</si>
  <si>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</si>
  <si>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</si>
  <si>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</si>
  <si>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</si>
  <si>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</si>
  <si>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</si>
  <si>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</si>
  <si>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</si>
  <si>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</si>
  <si>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</si>
  <si>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</si>
  <si>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</si>
  <si>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</si>
  <si>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</si>
  <si>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</si>
  <si>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</si>
  <si>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</si>
  <si>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</si>
  <si>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</si>
  <si>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</si>
  <si>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</si>
  <si>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</si>
  <si>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</si>
  <si>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</si>
  <si>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</si>
  <si>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</si>
  <si>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</si>
  <si>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</si>
  <si>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</si>
  <si>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</si>
  <si>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</si>
  <si>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</si>
  <si>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</si>
  <si>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</si>
  <si>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</si>
  <si>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</si>
  <si>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</si>
  <si>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</si>
  <si>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</si>
  <si>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</si>
  <si>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</si>
  <si>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</si>
  <si>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</si>
  <si>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</si>
  <si>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</si>
  <si>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</si>
  <si>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</si>
  <si>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</si>
  <si>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</si>
  <si>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</si>
  <si>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</si>
  <si>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</si>
  <si>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</si>
  <si>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</si>
  <si>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</si>
  <si>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</si>
  <si>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</si>
  <si>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</si>
  <si>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</si>
  <si>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</si>
  <si>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</si>
  <si>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</si>
  <si>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</si>
  <si>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</si>
  <si>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</si>
  <si>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</si>
  <si>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</si>
  <si>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</si>
  <si>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</si>
  <si>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</si>
  <si>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</si>
  <si>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</si>
  <si>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</si>
  <si>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</si>
  <si>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</si>
  <si>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</si>
  <si>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</si>
  <si>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</si>
  <si>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</si>
  <si>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</si>
  <si>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</si>
  <si>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</si>
  <si>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</si>
  <si>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</si>
  <si>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</si>
  <si>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</si>
  <si>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</si>
  <si>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</si>
  <si>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</si>
  <si>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</si>
  <si>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</si>
  <si>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</si>
  <si>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</si>
  <si>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</si>
  <si>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</si>
  <si>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</si>
  <si>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</si>
  <si>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</si>
  <si>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</si>
  <si>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</si>
  <si>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</si>
  <si>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</si>
  <si>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</si>
  <si>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</si>
  <si>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</si>
  <si>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</si>
  <si>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</si>
  <si>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</si>
  <si>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</si>
  <si>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</si>
  <si>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</si>
  <si>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</si>
  <si>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</si>
  <si>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</si>
  <si>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</si>
  <si>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</si>
  <si>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</si>
  <si>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</si>
  <si>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</si>
  <si>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</si>
  <si>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</si>
  <si>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</si>
  <si>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</si>
  <si>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</si>
  <si>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</si>
  <si>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</si>
  <si>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</si>
  <si>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</si>
  <si>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</si>
  <si>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</si>
  <si>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</si>
  <si>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</si>
  <si>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</si>
  <si>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</si>
  <si>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</si>
  <si>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</si>
  <si>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</si>
  <si>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</si>
  <si>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</si>
  <si>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</si>
  <si>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</si>
  <si>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</si>
  <si>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</si>
  <si>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</si>
  <si>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</si>
  <si>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</si>
  <si>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</si>
  <si>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</si>
  <si>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</si>
  <si>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</si>
  <si>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</si>
  <si>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</si>
  <si>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</si>
  <si>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</si>
  <si>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</si>
  <si>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</si>
  <si>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</si>
  <si>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</si>
  <si>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</si>
  <si>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</si>
  <si>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</si>
  <si>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</si>
  <si>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</si>
  <si>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</si>
  <si>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</si>
  <si>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</si>
  <si>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</si>
  <si>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</si>
  <si>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</si>
  <si>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</si>
  <si>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</si>
  <si>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</si>
  <si>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</si>
  <si>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</si>
  <si>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</si>
  <si>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</si>
  <si>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</si>
  <si>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</si>
  <si>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</si>
  <si>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</si>
  <si>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</si>
  <si>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</si>
  <si>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</si>
  <si>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</si>
  <si>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</si>
  <si>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</si>
  <si>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</si>
  <si>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</si>
  <si>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</si>
  <si>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</si>
  <si>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</si>
  <si>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</si>
  <si>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</si>
  <si>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</si>
  <si>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</si>
  <si>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</si>
  <si>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</si>
  <si>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</si>
  <si>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</si>
  <si>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</si>
  <si>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</si>
  <si>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</si>
  <si>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</si>
  <si>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</si>
  <si>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</si>
  <si>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</si>
  <si>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</si>
  <si>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</si>
  <si>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</si>
  <si>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</si>
  <si>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</si>
  <si>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</si>
  <si>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</si>
  <si>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</si>
  <si>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</si>
  <si>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</si>
  <si>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</si>
  <si>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</si>
  <si>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</si>
  <si>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</si>
  <si>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</si>
  <si>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</si>
  <si>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</si>
  <si>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</si>
  <si>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</si>
  <si>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</si>
  <si>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</si>
  <si>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</si>
  <si>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</si>
  <si>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</si>
  <si>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</si>
  <si>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</si>
  <si>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</si>
  <si>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</si>
  <si>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</si>
  <si>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</si>
  <si>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</si>
  <si>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</si>
  <si>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</si>
  <si>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</si>
  <si>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</si>
  <si>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</si>
  <si>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</si>
  <si>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</si>
  <si>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</si>
  <si>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</si>
  <si>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</si>
  <si>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</si>
  <si>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</si>
  <si>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</si>
  <si>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</si>
  <si>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</si>
  <si>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</si>
  <si>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</si>
  <si>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</si>
  <si>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</si>
  <si>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</si>
  <si>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</si>
  <si>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</si>
  <si>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</si>
  <si>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</si>
  <si>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</si>
  <si>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</si>
  <si>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</si>
  <si>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</si>
  <si>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</si>
  <si>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</si>
  <si>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</si>
  <si>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</si>
  <si>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</si>
  <si>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</si>
  <si>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</si>
  <si>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</si>
  <si>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</si>
  <si>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</si>
  <si>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</si>
  <si>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</si>
  <si>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</si>
  <si>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</si>
  <si>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</si>
  <si>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</si>
  <si>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</si>
  <si>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</si>
  <si>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</si>
  <si>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</si>
  <si>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</si>
  <si>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</si>
  <si>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</si>
  <si>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</si>
  <si>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</si>
  <si>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</si>
  <si>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</si>
  <si>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</si>
  <si>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</si>
  <si>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</si>
  <si>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</si>
  <si>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</si>
  <si>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</si>
  <si>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</si>
  <si>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</si>
  <si>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</si>
  <si>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</si>
  <si>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</si>
  <si>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</si>
  <si>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</si>
  <si>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</si>
  <si>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</si>
  <si>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</si>
  <si>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</si>
  <si>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</si>
  <si>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</si>
  <si>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</si>
  <si>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</si>
  <si>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</si>
  <si>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</si>
  <si>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</si>
  <si>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</si>
  <si>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</si>
  <si>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</si>
  <si>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</si>
  <si>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</si>
  <si>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</si>
  <si>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</si>
  <si>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</si>
  <si>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</si>
  <si>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</si>
  <si>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</si>
  <si>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</si>
  <si>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</si>
  <si>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</si>
  <si>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</si>
  <si>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</si>
  <si>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</si>
  <si>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</si>
  <si>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</si>
  <si>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</si>
  <si>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</si>
  <si>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</si>
  <si>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</si>
  <si>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</si>
  <si>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</si>
  <si>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</si>
  <si>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</si>
  <si>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</si>
  <si>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</si>
  <si>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</si>
  <si>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</si>
  <si>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</si>
  <si>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</si>
  <si>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</si>
  <si>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</si>
  <si>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</si>
  <si>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</si>
  <si>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</si>
  <si>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</si>
  <si>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</si>
  <si>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</si>
  <si>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</si>
  <si>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</si>
  <si>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</si>
  <si>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</si>
  <si>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</si>
  <si>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</si>
  <si>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</si>
  <si>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</si>
  <si>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</si>
  <si>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</si>
  <si>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</si>
  <si>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</si>
  <si>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</si>
  <si>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</si>
  <si>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</si>
  <si>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</si>
  <si>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</si>
  <si>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</si>
  <si>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</si>
  <si>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</si>
  <si>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</si>
  <si>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</si>
  <si>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</si>
  <si>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</si>
  <si>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</si>
  <si>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</si>
  <si>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</si>
  <si>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</si>
  <si>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</si>
  <si>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</si>
  <si>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</si>
  <si>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</si>
  <si>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</si>
  <si>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</si>
  <si>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</si>
  <si>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</si>
  <si>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</si>
  <si>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</si>
  <si>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</si>
  <si>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</si>
  <si>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</si>
  <si>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</si>
  <si>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</si>
  <si>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</si>
  <si>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</si>
  <si>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</si>
  <si>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</si>
  <si>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</si>
  <si>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</si>
  <si>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</si>
  <si>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</si>
  <si>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</si>
  <si>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</si>
  <si>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</si>
  <si>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</si>
  <si>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</si>
  <si>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</si>
  <si>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</si>
  <si>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</si>
  <si>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</si>
  <si>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</si>
  <si>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</si>
  <si>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</si>
  <si>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</si>
  <si>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</si>
  <si>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</si>
  <si>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</si>
  <si>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</si>
  <si>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</si>
  <si>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</si>
  <si>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</si>
  <si>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</si>
  <si>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</si>
  <si>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</si>
  <si>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</si>
  <si>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</si>
  <si>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</si>
  <si>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</si>
  <si>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</si>
  <si>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</si>
  <si>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</si>
  <si>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</si>
  <si>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</si>
  <si>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</si>
  <si>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</si>
  <si>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</si>
  <si>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</si>
  <si>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</si>
  <si>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</si>
  <si>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</si>
  <si>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</si>
  <si>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</si>
  <si>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</si>
  <si>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</si>
  <si>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</si>
  <si>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</si>
  <si>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</si>
  <si>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</si>
  <si>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</si>
  <si>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</si>
  <si>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</si>
  <si>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</si>
  <si>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</si>
  <si>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</si>
  <si>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</si>
  <si>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</si>
  <si>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</si>
  <si>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</si>
  <si>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</si>
  <si>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</si>
  <si>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</si>
  <si>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</si>
  <si>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</si>
  <si>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</si>
  <si>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</si>
  <si>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</si>
  <si>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</si>
  <si>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</si>
  <si>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</si>
  <si>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</si>
  <si>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</si>
  <si>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</si>
  <si>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</si>
  <si>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</si>
  <si>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</si>
  <si>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</si>
  <si>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</si>
  <si>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</si>
  <si>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</si>
  <si>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</si>
  <si>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</si>
  <si>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</si>
  <si>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</si>
  <si>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</si>
  <si>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</si>
  <si>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</si>
  <si>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</si>
  <si>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</si>
  <si>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</si>
  <si>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</si>
  <si>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</si>
  <si>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</si>
  <si>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</si>
  <si>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</si>
  <si>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</si>
  <si>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</si>
  <si>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</si>
  <si>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</si>
  <si>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</si>
  <si>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</si>
  <si>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</si>
  <si>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</si>
  <si>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</si>
  <si>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</si>
  <si>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</si>
  <si>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</si>
  <si>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</si>
  <si>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</si>
  <si>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</si>
  <si>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</si>
  <si>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</si>
  <si>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</si>
  <si>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</si>
  <si>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</si>
  <si>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</si>
  <si>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</si>
  <si>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</si>
  <si>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</si>
  <si>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</si>
  <si>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</si>
  <si>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</si>
  <si>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</si>
  <si>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</si>
  <si>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</si>
  <si>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</si>
  <si>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</si>
  <si>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</si>
  <si>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</si>
  <si>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</si>
  <si>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</si>
  <si>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</si>
  <si>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</si>
  <si>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</si>
  <si>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</si>
  <si>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</si>
  <si>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</si>
  <si>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</si>
  <si>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</si>
  <si>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</si>
  <si>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</si>
  <si>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</si>
  <si>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</si>
  <si>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</si>
  <si>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</si>
  <si>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</si>
  <si>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</si>
  <si>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</si>
  <si>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</si>
  <si>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</si>
  <si>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</si>
  <si>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</si>
  <si>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</si>
  <si>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</si>
  <si>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</si>
  <si>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</si>
  <si>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</si>
  <si>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</si>
  <si>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</si>
  <si>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</si>
  <si>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</si>
  <si>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</si>
  <si>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</si>
  <si>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</si>
  <si>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</si>
  <si>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</si>
  <si>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</si>
  <si>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</si>
  <si>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</si>
  <si>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</si>
  <si>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</si>
  <si>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</si>
  <si>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</si>
  <si>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</si>
  <si>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</si>
  <si>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</si>
  <si>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</si>
  <si>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</si>
  <si>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</si>
  <si>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</si>
  <si>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</si>
  <si>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</si>
  <si>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</si>
  <si>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</si>
  <si>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</si>
  <si>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</si>
  <si>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</si>
  <si>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</si>
  <si>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</si>
  <si>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</si>
  <si>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</si>
  <si>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</si>
  <si>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</si>
  <si>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</si>
  <si>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</si>
  <si>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</si>
  <si>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</si>
  <si>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</si>
  <si>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</si>
  <si>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</si>
  <si>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</si>
  <si>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</si>
  <si>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</si>
  <si>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</si>
  <si>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</si>
  <si>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</si>
  <si>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</si>
  <si>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</si>
  <si>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</si>
  <si>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</si>
  <si>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</si>
  <si>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</si>
  <si>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</si>
  <si>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</si>
  <si>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</si>
  <si>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</si>
  <si>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</si>
  <si>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</si>
  <si>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</si>
  <si>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</si>
  <si>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</si>
  <si>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</si>
  <si>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</si>
  <si>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</si>
  <si>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</si>
  <si>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</si>
  <si>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</si>
  <si>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</si>
  <si>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</si>
  <si>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</si>
  <si>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</si>
  <si>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</si>
  <si>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</si>
  <si>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</si>
  <si>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</si>
  <si>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</si>
  <si>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</si>
  <si>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</si>
  <si>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</si>
  <si>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</si>
  <si>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</si>
  <si>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</si>
  <si>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</si>
  <si>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</si>
  <si>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</si>
  <si>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</si>
  <si>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</si>
  <si>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</si>
  <si>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</si>
  <si>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</si>
  <si>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</si>
  <si>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</si>
  <si>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</si>
  <si>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</si>
  <si>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</si>
  <si>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</si>
  <si>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</si>
  <si>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</si>
  <si>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</si>
  <si>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</si>
  <si>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</si>
  <si>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</si>
  <si>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</si>
  <si>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</si>
  <si>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</si>
  <si>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</si>
  <si>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</si>
  <si>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</si>
  <si>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</si>
  <si>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</si>
  <si>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</si>
  <si>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</si>
  <si>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</si>
  <si>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</si>
  <si>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</si>
  <si>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</si>
  <si>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</si>
  <si>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</si>
  <si>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</si>
  <si>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</si>
  <si>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</si>
  <si>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</si>
  <si>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</si>
  <si>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</si>
  <si>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</si>
  <si>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</si>
  <si>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</si>
  <si>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</si>
  <si>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</si>
  <si>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</si>
  <si>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</si>
  <si>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</si>
  <si>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</si>
  <si>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</si>
  <si>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</si>
  <si>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</si>
  <si>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</si>
  <si>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</si>
  <si>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</si>
  <si>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</si>
  <si>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</si>
  <si>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</si>
  <si>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</si>
  <si>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</si>
  <si>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</si>
  <si>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</si>
  <si>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</si>
  <si>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</si>
  <si>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</si>
  <si>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</si>
  <si>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</si>
  <si>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</si>
  <si>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</si>
  <si>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</si>
  <si>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</si>
  <si>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</si>
  <si>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</si>
  <si>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</si>
  <si>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</si>
  <si>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</si>
  <si>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</si>
  <si>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</si>
  <si>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</si>
  <si>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</si>
  <si>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</si>
  <si>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</si>
  <si>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</si>
  <si>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</si>
  <si>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</si>
  <si>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</si>
  <si>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</si>
  <si>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</si>
  <si>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</si>
  <si>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</si>
  <si>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</si>
  <si>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</si>
  <si>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</si>
  <si>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</si>
  <si>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</si>
  <si>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</si>
  <si>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</si>
  <si>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</si>
  <si>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</si>
  <si>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</si>
  <si>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</si>
  <si>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</si>
  <si>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</si>
  <si>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</si>
  <si>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</si>
  <si>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</si>
  <si>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</si>
  <si>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</si>
  <si>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</si>
  <si>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</si>
  <si>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</si>
  <si>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</si>
  <si>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</si>
  <si>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</si>
  <si>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</si>
  <si>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</si>
  <si>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</si>
  <si>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</si>
  <si>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</si>
  <si>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</si>
  <si>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</si>
  <si>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</si>
  <si>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</si>
  <si>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</si>
  <si>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</si>
  <si>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</si>
  <si>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</si>
  <si>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</si>
  <si>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</si>
  <si>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</si>
  <si>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</si>
  <si>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</si>
  <si>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</si>
  <si>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</si>
  <si>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</si>
  <si>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</si>
  <si>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</si>
  <si>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</si>
  <si>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</si>
  <si>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</si>
  <si>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</si>
  <si>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</si>
  <si>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</si>
  <si>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</si>
  <si>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</si>
  <si>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</si>
  <si>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</si>
  <si>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</si>
  <si>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</si>
  <si>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</si>
  <si>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</si>
  <si>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</si>
  <si>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</si>
  <si>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</si>
  <si>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</si>
  <si>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</si>
  <si>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</si>
  <si>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</si>
  <si>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</si>
  <si>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</si>
  <si>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</si>
  <si>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</si>
  <si>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</si>
  <si>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</si>
  <si>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</si>
  <si>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</si>
  <si>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</si>
  <si>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</si>
  <si>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</si>
  <si>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</si>
  <si>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</si>
  <si>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</si>
  <si>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</si>
  <si>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</si>
  <si>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</si>
  <si>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</si>
  <si>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</si>
  <si>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</si>
  <si>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</si>
  <si>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</si>
  <si>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</si>
  <si>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</si>
  <si>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</si>
  <si>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</si>
  <si>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</si>
  <si>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</si>
  <si>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</si>
  <si>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</si>
  <si>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</si>
  <si>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</si>
  <si>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</si>
  <si>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</si>
  <si>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</si>
  <si>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</si>
  <si>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</si>
  <si>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</si>
  <si>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</si>
  <si>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</si>
  <si>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</si>
  <si>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</si>
  <si>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</si>
  <si>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</si>
  <si>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</si>
  <si>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</si>
  <si>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</si>
  <si>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</si>
  <si>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</si>
  <si>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</si>
  <si>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</si>
  <si>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</si>
  <si>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</si>
  <si>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</si>
  <si>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</si>
  <si>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</si>
  <si>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</si>
  <si>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</si>
  <si>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</si>
  <si>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</si>
  <si>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</si>
  <si>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</si>
  <si>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</si>
  <si>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</si>
  <si>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</si>
  <si>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</si>
  <si>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</si>
  <si>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</si>
  <si>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</si>
  <si>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</si>
  <si>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</si>
  <si>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</si>
  <si>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</si>
  <si>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</si>
  <si>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</si>
  <si>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</si>
  <si>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</si>
  <si>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</si>
  <si>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</si>
  <si>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</si>
  <si>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</si>
  <si>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</si>
  <si>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</si>
  <si>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</si>
  <si>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</si>
  <si>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</si>
  <si>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</si>
  <si>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</si>
  <si>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</si>
  <si>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</si>
  <si>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</si>
  <si>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</si>
  <si>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</si>
  <si>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</si>
  <si>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</si>
  <si>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</si>
  <si>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</si>
  <si>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</si>
  <si>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</si>
  <si>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</si>
  <si>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</si>
  <si>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</si>
  <si>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</si>
  <si>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</si>
  <si>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</si>
  <si>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</si>
  <si>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</si>
  <si>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</si>
  <si>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</si>
  <si>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</si>
  <si>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</si>
  <si>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</si>
  <si>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</si>
  <si>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</si>
  <si>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</si>
  <si>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</si>
  <si>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</si>
  <si>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</si>
  <si>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</si>
  <si>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</si>
  <si>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</si>
  <si>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</si>
  <si>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</si>
  <si>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</si>
  <si>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</si>
  <si>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</si>
  <si>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</si>
  <si>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</si>
  <si>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</si>
  <si>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</si>
  <si>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</si>
  <si>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</si>
  <si>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</si>
  <si>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</si>
  <si>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</si>
  <si>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</si>
  <si>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</si>
  <si>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</si>
  <si>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</si>
  <si>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</si>
  <si>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</si>
  <si>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</si>
  <si>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</si>
  <si>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</si>
  <si>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</si>
  <si>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</si>
  <si>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</si>
  <si>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</si>
  <si>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</si>
  <si>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</si>
  <si>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</si>
  <si>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</si>
  <si>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</si>
  <si>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</si>
  <si>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</si>
  <si>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</si>
  <si>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</si>
  <si>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</si>
  <si>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</si>
  <si>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</si>
  <si>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</si>
  <si>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</si>
  <si>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</si>
  <si>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</si>
  <si>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</si>
  <si>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</si>
  <si>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</si>
  <si>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</si>
  <si>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</si>
  <si>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</si>
  <si>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</si>
  <si>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</si>
  <si>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</si>
  <si>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</si>
  <si>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</si>
  <si>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</si>
  <si>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</si>
  <si>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</si>
  <si>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</si>
  <si>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</si>
  <si>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</si>
  <si>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</si>
  <si>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</si>
  <si>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</si>
  <si>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</si>
  <si>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</si>
  <si>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</si>
  <si>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</si>
  <si>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</si>
  <si>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</si>
  <si>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</si>
  <si>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</si>
  <si>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</si>
  <si>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</si>
  <si>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</si>
  <si>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</si>
  <si>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</si>
  <si>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</si>
  <si>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</si>
  <si>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</si>
  <si>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</si>
  <si>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</si>
  <si>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</si>
  <si>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</si>
  <si>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</si>
  <si>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</si>
  <si>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</si>
  <si>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</si>
  <si>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</si>
  <si>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</si>
  <si>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</si>
  <si>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</si>
  <si>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</si>
  <si>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</si>
  <si>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</si>
  <si>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</si>
  <si>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</si>
  <si>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</si>
  <si>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</si>
  <si>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</si>
  <si>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</si>
  <si>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</si>
  <si>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</si>
  <si>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</si>
  <si>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</si>
  <si>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</si>
  <si>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</si>
  <si>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</si>
  <si>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</si>
  <si>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</si>
  <si>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</si>
  <si>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</si>
  <si>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</si>
  <si>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</si>
  <si>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</si>
  <si>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</si>
  <si>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</si>
  <si>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</si>
  <si>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</si>
  <si>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</si>
  <si>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</si>
  <si>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</si>
  <si>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</si>
  <si>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</si>
  <si>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</si>
  <si>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</si>
  <si>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</si>
  <si>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</si>
  <si>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</si>
  <si>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</si>
  <si>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</si>
  <si>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</si>
  <si>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</si>
  <si>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</si>
  <si>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</si>
  <si>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</si>
  <si>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</si>
  <si>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</si>
  <si>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</si>
  <si>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</si>
  <si>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</si>
  <si>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</si>
  <si>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</si>
  <si>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</si>
  <si>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</si>
  <si>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</si>
  <si>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</si>
  <si>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</si>
  <si>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</si>
  <si>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</si>
  <si>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</si>
  <si>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</si>
  <si>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</si>
  <si>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</si>
  <si>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</si>
  <si>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</si>
  <si>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</si>
  <si>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</si>
  <si>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</si>
  <si>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</si>
  <si>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</si>
  <si>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</si>
  <si>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</si>
  <si>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</si>
  <si>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</si>
  <si>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</si>
  <si>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</si>
  <si>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</si>
  <si>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</si>
  <si>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</si>
  <si>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</si>
  <si>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</si>
  <si>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</si>
  <si>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</si>
  <si>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</si>
  <si>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</si>
  <si>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</si>
  <si>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</si>
  <si>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</si>
  <si>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</si>
  <si>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</si>
  <si>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</si>
  <si>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</si>
  <si>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</si>
  <si>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</si>
  <si>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</si>
  <si>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</si>
  <si>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</si>
  <si>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</si>
  <si>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</si>
  <si>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</si>
  <si>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</si>
  <si>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</si>
  <si>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</si>
  <si>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</si>
  <si>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</si>
  <si>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</si>
  <si>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</si>
  <si>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</si>
  <si>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</si>
  <si>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</si>
  <si>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</si>
  <si>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</si>
  <si>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</si>
  <si>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</si>
  <si>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</si>
  <si>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</si>
  <si>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</si>
  <si>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</si>
  <si>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</si>
  <si>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</si>
  <si>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</si>
  <si>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</si>
  <si>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</si>
  <si>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</si>
  <si>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</si>
  <si>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</si>
  <si>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</si>
  <si>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</si>
  <si>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</si>
  <si>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</si>
  <si>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</si>
  <si>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</si>
  <si>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</si>
  <si>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</si>
  <si>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</si>
  <si>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</si>
  <si>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</si>
  <si>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</si>
  <si>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</si>
  <si>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</si>
  <si>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</si>
  <si>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</si>
  <si>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</si>
  <si>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</si>
  <si>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</si>
  <si>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</si>
  <si>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</si>
  <si>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</si>
  <si>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</si>
  <si>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</si>
  <si>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</si>
  <si>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</si>
  <si>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</si>
  <si>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</si>
  <si>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</si>
  <si>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</si>
  <si>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</si>
  <si>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</si>
  <si>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</si>
  <si>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</si>
  <si>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</si>
  <si>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</si>
  <si>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</si>
  <si>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</si>
  <si>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</si>
  <si>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</si>
  <si>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</si>
  <si>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</si>
  <si>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</si>
  <si>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</si>
  <si>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</si>
  <si>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</si>
  <si>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</si>
  <si>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</si>
  <si>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</si>
  <si>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</si>
  <si>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</si>
  <si>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</si>
  <si>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</si>
  <si>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</si>
  <si>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</si>
  <si>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</si>
  <si>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</si>
  <si>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</si>
  <si>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</si>
  <si>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</si>
  <si>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</si>
  <si>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</si>
  <si>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</si>
  <si>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</si>
  <si>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</si>
  <si>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</si>
  <si>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</si>
  <si>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</si>
  <si>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</si>
  <si>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</si>
  <si>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</si>
  <si>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</si>
  <si>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</si>
  <si>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</si>
  <si>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</si>
  <si>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</si>
  <si>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</si>
  <si>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</si>
  <si>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</si>
  <si>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</si>
  <si>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</si>
  <si>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</si>
  <si>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</si>
  <si>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</si>
  <si>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</si>
  <si>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</si>
  <si>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</si>
  <si>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</si>
  <si>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</si>
  <si>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</si>
  <si>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</si>
  <si>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</si>
  <si>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</si>
  <si>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</si>
  <si>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</si>
  <si>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</si>
  <si>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</si>
  <si>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</si>
  <si>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</si>
  <si>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</si>
  <si>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</si>
  <si>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</si>
  <si>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</si>
  <si>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</si>
  <si>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</si>
  <si>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</si>
  <si>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</si>
  <si>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</si>
  <si>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</si>
  <si>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</si>
  <si>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</si>
  <si>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</si>
  <si>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</si>
  <si>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</si>
  <si>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</si>
  <si>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</si>
  <si>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</si>
  <si>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</si>
  <si>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</si>
  <si>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</si>
  <si>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</si>
  <si>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</si>
  <si>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</si>
  <si>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</si>
  <si>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</si>
  <si>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</si>
  <si>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</si>
  <si>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</si>
  <si>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</si>
  <si>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</si>
  <si>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</si>
  <si>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</si>
  <si>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</si>
  <si>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</si>
  <si>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</si>
  <si>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</si>
  <si>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</si>
  <si>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</si>
  <si>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</si>
  <si>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</si>
  <si>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</si>
  <si>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</si>
  <si>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</si>
  <si>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</si>
  <si>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</si>
  <si>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</si>
  <si>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</si>
  <si>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</si>
  <si>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</si>
  <si>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</si>
  <si>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</si>
  <si>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</si>
  <si>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</si>
  <si>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</si>
  <si>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</si>
  <si>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</si>
  <si>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</si>
  <si>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</si>
  <si>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</si>
  <si>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</si>
  <si>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</si>
  <si>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</si>
  <si>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</si>
  <si>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</si>
  <si>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</si>
  <si>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</si>
  <si>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</si>
  <si>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</si>
  <si>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</si>
  <si>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</si>
  <si>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</si>
  <si>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</si>
  <si>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</si>
  <si>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</si>
  <si>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</si>
  <si>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</si>
  <si>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</si>
  <si>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</si>
  <si>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</si>
  <si>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</si>
  <si>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</si>
  <si>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</si>
  <si>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</si>
  <si>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</si>
  <si>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</si>
  <si>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</si>
  <si>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</si>
  <si>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</si>
  <si>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</si>
  <si>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</si>
  <si>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</si>
  <si>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</si>
  <si>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</si>
  <si>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</si>
  <si>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</si>
  <si>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</si>
  <si>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</si>
  <si>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</si>
  <si>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</si>
  <si>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</si>
  <si>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</si>
  <si>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</si>
  <si>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</si>
  <si>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</si>
  <si>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</si>
  <si>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</si>
  <si>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</si>
  <si>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</si>
  <si>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</si>
  <si>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</si>
  <si>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</si>
  <si>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</si>
  <si>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</si>
  <si>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</si>
  <si>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</si>
  <si>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</si>
  <si>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</si>
  <si>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</si>
  <si>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</si>
  <si>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</si>
  <si>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</si>
  <si>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</si>
  <si>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</si>
  <si>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</si>
  <si>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</si>
  <si>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</si>
  <si>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</si>
  <si>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</si>
  <si>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</si>
  <si>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</si>
  <si>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</si>
  <si>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</si>
  <si>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</si>
  <si>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</si>
  <si>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</si>
  <si>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</si>
  <si>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</si>
  <si>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</si>
  <si>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</si>
  <si>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</si>
  <si>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</si>
  <si>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</si>
  <si>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</si>
  <si>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</si>
  <si>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</si>
  <si>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</si>
  <si>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</si>
  <si>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</si>
  <si>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</si>
  <si>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</si>
  <si>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</si>
  <si>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</si>
  <si>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</si>
  <si>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</si>
  <si>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</si>
  <si>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</si>
  <si>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</si>
  <si>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</si>
  <si>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</si>
  <si>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</si>
  <si>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</si>
  <si>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</si>
  <si>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</si>
  <si>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</si>
  <si>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</si>
  <si>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</si>
  <si>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</si>
  <si>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</si>
  <si>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</si>
  <si>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</si>
  <si>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</si>
  <si>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</si>
  <si>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</si>
  <si>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</si>
  <si>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</si>
  <si>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</si>
  <si>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</si>
  <si>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</si>
  <si>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</si>
  <si>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</si>
  <si>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</si>
  <si>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</si>
  <si>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</si>
  <si>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</si>
  <si>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</si>
  <si>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</si>
  <si>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</si>
  <si>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</si>
  <si>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</si>
  <si>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</si>
  <si>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</si>
  <si>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</si>
  <si>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</si>
  <si>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</si>
  <si>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</si>
  <si>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</si>
  <si>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</si>
  <si>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</si>
  <si>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</si>
  <si>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</si>
  <si>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</si>
  <si>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</si>
  <si>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</si>
  <si>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</si>
  <si>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</si>
  <si>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</si>
  <si>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</si>
  <si>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</si>
  <si>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</si>
  <si>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</si>
  <si>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</si>
  <si>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</si>
  <si>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</si>
  <si>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</si>
  <si>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</si>
  <si>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</si>
  <si>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</si>
  <si>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</si>
  <si>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</si>
  <si>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</si>
  <si>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</si>
  <si>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</si>
  <si>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</si>
  <si>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</si>
  <si>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</si>
  <si>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</si>
  <si>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</si>
  <si>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</si>
  <si>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</si>
  <si>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</si>
  <si>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</si>
  <si>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</si>
  <si>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</si>
  <si>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</si>
  <si>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</si>
  <si>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</si>
  <si>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</si>
  <si>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</si>
  <si>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</si>
  <si>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</si>
  <si>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</si>
  <si>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</si>
  <si>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</si>
  <si>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</si>
  <si>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</si>
  <si>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</si>
  <si>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</si>
  <si>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</si>
  <si>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</si>
  <si>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</si>
  <si>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</si>
  <si>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</si>
  <si>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</si>
  <si>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</si>
  <si>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</si>
  <si>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</si>
  <si>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</si>
  <si>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</si>
  <si>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</si>
  <si>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</si>
  <si>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</si>
  <si>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</si>
  <si>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</si>
  <si>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</si>
  <si>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</si>
  <si>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</si>
  <si>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</si>
  <si>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</si>
  <si>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</si>
  <si>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</si>
  <si>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</si>
  <si>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</si>
  <si>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</si>
  <si>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</si>
  <si>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</si>
  <si>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</si>
  <si>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</si>
  <si>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</si>
  <si>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</si>
  <si>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</si>
  <si>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</si>
  <si>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</si>
  <si>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</si>
  <si>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</si>
  <si>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</si>
  <si>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</si>
  <si>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</si>
  <si>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</si>
  <si>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</si>
  <si>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</si>
  <si>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</si>
  <si>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</si>
  <si>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</si>
  <si>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</si>
  <si>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</si>
  <si>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</si>
  <si>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</si>
  <si>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</si>
  <si>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</si>
  <si>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</si>
  <si>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</si>
  <si>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</si>
  <si>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</si>
  <si>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</si>
  <si>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</si>
  <si>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</si>
  <si>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</si>
  <si>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</si>
  <si>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</si>
  <si>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</si>
  <si>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</si>
  <si>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</si>
  <si>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</si>
  <si>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</si>
  <si>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</si>
  <si>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</si>
  <si>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</si>
  <si>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</si>
  <si>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</si>
  <si>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</si>
  <si>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</si>
  <si>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</si>
  <si>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</si>
  <si>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</si>
  <si>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</si>
  <si>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</si>
  <si>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</si>
  <si>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</si>
  <si>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</si>
  <si>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</si>
  <si>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</si>
  <si>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</si>
  <si>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</si>
  <si>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</si>
  <si>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</si>
  <si>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</si>
  <si>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</si>
  <si>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</si>
  <si>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</si>
  <si>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</si>
  <si>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</si>
  <si>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</si>
  <si>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</si>
  <si>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</si>
  <si>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</si>
  <si>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</si>
  <si>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</si>
  <si>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</si>
  <si>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</si>
  <si>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</si>
  <si>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</si>
  <si>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</si>
  <si>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</si>
  <si>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</si>
  <si>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</si>
  <si>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</si>
  <si>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</si>
  <si>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</si>
  <si>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</si>
  <si>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</si>
  <si>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</si>
  <si>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</si>
  <si>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</si>
  <si>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</si>
  <si>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</si>
  <si>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</si>
  <si>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</si>
  <si>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</si>
  <si>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</si>
  <si>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</si>
  <si>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</si>
  <si>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</si>
  <si>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</si>
  <si>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</si>
  <si>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</si>
  <si>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</si>
  <si>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</si>
  <si>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</si>
  <si>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</si>
  <si>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</si>
  <si>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</si>
  <si>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</si>
  <si>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</si>
  <si>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</si>
  <si>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</si>
  <si>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</si>
  <si>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</si>
  <si>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</si>
  <si>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</si>
  <si>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</si>
  <si>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</si>
  <si>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</si>
  <si>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</si>
  <si>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</si>
  <si>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</si>
  <si>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</si>
  <si>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</si>
  <si>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</si>
  <si>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</si>
  <si>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</si>
  <si>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</si>
  <si>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</si>
  <si>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</si>
  <si>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</si>
  <si>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</si>
  <si>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</si>
  <si>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</si>
  <si>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</si>
  <si>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</si>
  <si>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</si>
  <si>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</si>
  <si>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</si>
  <si>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</si>
  <si>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</si>
  <si>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</si>
  <si>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</si>
  <si>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</si>
  <si>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</si>
  <si>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</si>
  <si>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</si>
  <si>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</si>
  <si>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</si>
  <si>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</si>
  <si>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</si>
  <si>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</si>
  <si>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</si>
  <si>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</si>
  <si>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</si>
  <si>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</si>
  <si>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</si>
  <si>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</si>
  <si>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</si>
  <si>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</si>
  <si>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</si>
  <si>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</si>
  <si>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</si>
  <si>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</si>
  <si>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</si>
  <si>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</si>
  <si>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</si>
  <si>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</si>
  <si>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</si>
  <si>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</si>
  <si>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</si>
  <si>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</si>
  <si>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</si>
  <si>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</si>
  <si>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</si>
  <si>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</si>
  <si>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</si>
  <si>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</si>
  <si>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</si>
  <si>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</si>
  <si>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</si>
  <si>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</si>
  <si>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</si>
  <si>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</si>
  <si>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</si>
  <si>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</si>
  <si>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</si>
  <si>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</si>
  <si>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</si>
  <si>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</si>
  <si>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</si>
  <si>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</si>
  <si>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</si>
  <si>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</si>
  <si>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</si>
  <si>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</si>
  <si>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</si>
  <si>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</si>
  <si>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</si>
  <si>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</si>
  <si>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</si>
  <si>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</si>
  <si>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</si>
  <si>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</si>
  <si>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</si>
  <si>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</si>
  <si>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</si>
  <si>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</si>
  <si>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</si>
  <si>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</si>
  <si>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</si>
  <si>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</si>
  <si>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</si>
  <si>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</si>
  <si>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</si>
  <si>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</si>
  <si>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</si>
  <si>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</si>
  <si>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</si>
  <si>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</si>
  <si>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</si>
  <si>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</si>
  <si>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</si>
  <si>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</si>
  <si>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</si>
  <si>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</si>
  <si>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</si>
  <si>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</si>
  <si>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</si>
  <si>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</si>
  <si>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</si>
  <si>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</si>
  <si>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</si>
  <si>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</si>
  <si>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</si>
  <si>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</si>
  <si>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</si>
  <si>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</si>
  <si>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</si>
  <si>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</si>
  <si>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</si>
  <si>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</si>
  <si>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</si>
  <si>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</si>
  <si>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</si>
  <si>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</si>
  <si>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</si>
  <si>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</si>
  <si>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</si>
  <si>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</si>
  <si>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</si>
  <si>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</si>
  <si>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</si>
  <si>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</si>
  <si>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</si>
  <si>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</si>
  <si>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</si>
  <si>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</si>
  <si>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</si>
  <si>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</si>
  <si>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</si>
  <si>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</si>
  <si>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</si>
  <si>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</si>
  <si>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</si>
  <si>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</si>
  <si>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</si>
  <si>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</si>
  <si>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</si>
  <si>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</si>
  <si>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</si>
  <si>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</si>
  <si>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</si>
  <si>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</si>
  <si>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</si>
  <si>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</si>
  <si>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</si>
  <si>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</si>
  <si>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</si>
  <si>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</si>
  <si>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</si>
  <si>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</si>
  <si>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</si>
  <si>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</si>
  <si>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</si>
  <si>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</si>
  <si>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</si>
  <si>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</si>
  <si>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</si>
  <si>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</si>
  <si>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</si>
  <si>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</si>
  <si>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</si>
  <si>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</si>
  <si>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</si>
  <si>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</si>
  <si>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</si>
  <si>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</si>
  <si>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</si>
  <si>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</si>
  <si>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</si>
  <si>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</si>
  <si>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</si>
  <si>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</si>
  <si>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</si>
  <si>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</si>
  <si>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</si>
  <si>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</si>
  <si>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</si>
  <si>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</si>
  <si>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</si>
  <si>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</si>
  <si>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</si>
  <si>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</si>
  <si>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</si>
  <si>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</si>
  <si>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</si>
  <si>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</si>
  <si>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</si>
  <si>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</si>
  <si>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</si>
  <si>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</si>
  <si>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</si>
  <si>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</si>
  <si>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</si>
  <si>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</si>
  <si>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</si>
  <si>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</si>
  <si>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</si>
  <si>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</si>
  <si>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</si>
  <si>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</si>
  <si>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</si>
  <si>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</si>
  <si>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</si>
  <si>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</si>
  <si>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</si>
  <si>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</si>
  <si>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</si>
  <si>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</si>
  <si>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</si>
  <si>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</si>
  <si>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</si>
  <si>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</si>
  <si>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</si>
  <si>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</si>
  <si>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</si>
  <si>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</si>
  <si>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</si>
  <si>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</si>
  <si>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</si>
  <si>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</si>
  <si>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</si>
  <si>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</si>
  <si>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</si>
  <si>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</si>
  <si>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</si>
  <si>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</si>
  <si>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</si>
  <si>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</si>
  <si>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</si>
  <si>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</si>
  <si>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</si>
  <si>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</si>
  <si>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</si>
  <si>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</si>
  <si>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</si>
  <si>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</si>
  <si>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</si>
  <si>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</si>
  <si>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</si>
  <si>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</si>
  <si>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</si>
  <si>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</si>
  <si>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</si>
  <si>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</si>
  <si>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</si>
  <si>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</si>
  <si>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</si>
  <si>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</si>
  <si>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</si>
  <si>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</si>
  <si>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</si>
  <si>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</si>
  <si>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</si>
  <si>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</si>
  <si>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</si>
  <si>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</si>
  <si>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</si>
  <si>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</si>
  <si>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</si>
  <si>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</si>
  <si>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</si>
  <si>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</si>
  <si>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</si>
  <si>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</si>
  <si>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</si>
  <si>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</si>
  <si>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</si>
  <si>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</si>
  <si>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</si>
  <si>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</si>
  <si>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</si>
  <si>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</si>
  <si>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</si>
  <si>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</si>
  <si>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</si>
  <si>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</si>
  <si>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</si>
  <si>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</si>
  <si>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</si>
  <si>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</si>
  <si>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</si>
  <si>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</si>
  <si>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</si>
  <si>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</si>
  <si>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</si>
  <si>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</si>
  <si>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</si>
  <si>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</si>
  <si>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</si>
  <si>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</si>
  <si>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</si>
  <si>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</si>
  <si>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</si>
  <si>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</si>
  <si>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</si>
  <si>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</si>
  <si>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</si>
  <si>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</si>
  <si>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</si>
  <si>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</si>
  <si>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</si>
  <si>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</si>
  <si>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</si>
  <si>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</si>
  <si>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</si>
  <si>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</si>
  <si>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</si>
  <si>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</si>
  <si>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</si>
  <si>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</si>
  <si>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</si>
  <si>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</si>
  <si>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</si>
  <si>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</si>
  <si>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</si>
  <si>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</si>
  <si>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</si>
  <si>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</si>
  <si>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</si>
  <si>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</si>
  <si>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</si>
  <si>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</si>
  <si>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</si>
  <si>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</si>
  <si>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</si>
  <si>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</si>
  <si>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</si>
  <si>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</si>
  <si>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</si>
  <si>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</si>
  <si>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</si>
  <si>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</si>
  <si>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</si>
  <si>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</si>
  <si>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</si>
  <si>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</si>
  <si>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</si>
  <si>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</si>
  <si>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</si>
  <si>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</si>
  <si>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</si>
  <si>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</si>
  <si>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</si>
  <si>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</si>
  <si>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</si>
  <si>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</si>
  <si>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</si>
  <si>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</si>
  <si>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</si>
  <si>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</si>
  <si>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</si>
  <si>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</si>
  <si>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</si>
  <si>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</si>
  <si>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</si>
  <si>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</si>
  <si>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</si>
  <si>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</si>
  <si>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</si>
  <si>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</si>
  <si>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</si>
  <si>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</si>
  <si>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</si>
  <si>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</si>
  <si>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</si>
  <si>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</si>
  <si>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</si>
  <si>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</si>
  <si>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</si>
  <si>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</si>
  <si>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</si>
  <si>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</si>
  <si>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</si>
  <si>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</si>
  <si>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</si>
  <si>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</si>
  <si>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</si>
  <si>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</si>
  <si>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</si>
  <si>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</si>
  <si>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</si>
  <si>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</si>
  <si>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</si>
  <si>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</si>
  <si>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</si>
  <si>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</si>
  <si>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</si>
  <si>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</si>
  <si>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</si>
  <si>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</si>
  <si>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</si>
  <si>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</si>
  <si>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</si>
  <si>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</si>
  <si>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</si>
  <si>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</si>
  <si>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</si>
  <si>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</si>
  <si>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</si>
  <si>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</si>
  <si>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</si>
  <si>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</si>
  <si>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</si>
  <si>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</si>
  <si>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</si>
  <si>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</si>
  <si>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</si>
  <si>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</si>
  <si>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</si>
  <si>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</si>
  <si>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</si>
  <si>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</si>
  <si>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</si>
  <si>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</si>
  <si>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</si>
  <si>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</si>
  <si>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</si>
  <si>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</si>
  <si>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</si>
  <si>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</si>
  <si>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</si>
  <si>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</si>
  <si>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</si>
  <si>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</si>
  <si>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</si>
  <si>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</si>
  <si>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</si>
  <si>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</si>
  <si>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</si>
  <si>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</si>
  <si>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</si>
  <si>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</si>
  <si>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</si>
  <si>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</si>
  <si>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</si>
  <si>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</si>
  <si>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</si>
  <si>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</si>
  <si>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</si>
  <si>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</si>
  <si>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</si>
  <si>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</si>
  <si>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</si>
  <si>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</si>
  <si>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</si>
  <si>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</si>
  <si>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</si>
  <si>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</si>
  <si>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</si>
  <si>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</si>
  <si>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</si>
  <si>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</si>
  <si>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</si>
  <si>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</si>
  <si>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</si>
  <si>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</si>
  <si>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</si>
  <si>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</si>
  <si>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</si>
  <si>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</si>
  <si>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</si>
  <si>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</si>
  <si>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</si>
  <si>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</si>
  <si>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</si>
  <si>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</si>
  <si>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</si>
  <si>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</si>
  <si>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</si>
  <si>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</si>
  <si>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</si>
  <si>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</si>
  <si>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</si>
  <si>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</si>
  <si>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</si>
  <si>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</si>
  <si>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</si>
  <si>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</si>
  <si>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</si>
  <si>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</si>
  <si>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</si>
  <si>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</si>
  <si>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</si>
  <si>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</si>
  <si>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</si>
  <si>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</si>
  <si>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</si>
  <si>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</si>
  <si>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</si>
  <si>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</si>
  <si>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</si>
  <si>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</si>
  <si>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</si>
  <si>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</si>
  <si>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</si>
  <si>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</si>
  <si>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</si>
  <si>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</si>
  <si>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</si>
  <si>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</si>
  <si>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</si>
  <si>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</si>
  <si>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</si>
  <si>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</si>
  <si>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</si>
  <si>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</si>
  <si>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</si>
  <si>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</si>
  <si>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</si>
  <si>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</si>
  <si>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</si>
  <si>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</si>
  <si>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</si>
  <si>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</si>
  <si>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</si>
  <si>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</si>
  <si>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</si>
  <si>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</si>
  <si>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</si>
  <si>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</si>
  <si>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</si>
  <si>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</si>
  <si>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</si>
  <si>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</si>
  <si>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</si>
  <si>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</si>
  <si>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</si>
  <si>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</si>
  <si>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</si>
  <si>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</si>
  <si>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</si>
  <si>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</si>
  <si>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</si>
  <si>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</si>
  <si>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</si>
  <si>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</si>
  <si>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</si>
  <si>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</si>
  <si>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</si>
  <si>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</si>
  <si>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</si>
  <si>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</si>
  <si>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</si>
  <si>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</si>
  <si>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</si>
  <si>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</si>
  <si>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</si>
  <si>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</si>
  <si>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</si>
  <si>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</si>
  <si>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</si>
  <si>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</si>
  <si>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</si>
  <si>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</si>
  <si>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</si>
  <si>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</si>
  <si>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</si>
  <si>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</si>
  <si>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</si>
  <si>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</si>
  <si>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</si>
  <si>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</si>
  <si>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</si>
  <si>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</si>
  <si>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</si>
  <si>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</si>
  <si>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</si>
  <si>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</si>
  <si>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</si>
  <si>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</si>
  <si>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</si>
  <si>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</si>
  <si>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</si>
  <si>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</si>
  <si>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</si>
  <si>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</si>
  <si>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</si>
  <si>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</si>
  <si>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</si>
  <si>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</si>
  <si>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</si>
  <si>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</si>
  <si>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</si>
  <si>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</si>
  <si>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</si>
  <si>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</si>
  <si>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</si>
  <si>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</si>
  <si>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</si>
  <si>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</si>
  <si>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</si>
  <si>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</si>
  <si>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</si>
  <si>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</si>
  <si>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</si>
  <si>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</si>
  <si>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</si>
  <si>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</si>
  <si>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</si>
  <si>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</si>
  <si>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</si>
  <si>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</si>
  <si>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</si>
  <si>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</si>
  <si>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</si>
  <si>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</si>
  <si>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</si>
  <si>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</si>
  <si>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</si>
  <si>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</si>
  <si>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</si>
  <si>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</si>
  <si>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</si>
  <si>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</si>
  <si>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</si>
  <si>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</si>
  <si>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</si>
  <si>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</si>
  <si>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</si>
  <si>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</si>
  <si>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</si>
  <si>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</si>
  <si>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</si>
  <si>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</si>
  <si>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</si>
  <si>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</si>
  <si>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</si>
  <si>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</si>
  <si>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</si>
  <si>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</si>
  <si>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</si>
  <si>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</si>
  <si>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</si>
  <si>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</si>
  <si>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</si>
  <si>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</si>
  <si>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</si>
  <si>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</si>
  <si>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</si>
  <si>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</si>
  <si>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</si>
  <si>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</si>
  <si>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</si>
  <si>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</si>
  <si>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</si>
  <si>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</si>
  <si>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</si>
  <si>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</si>
  <si>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</si>
  <si>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</si>
  <si>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</si>
  <si>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</si>
  <si>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</si>
  <si>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</si>
  <si>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</si>
  <si>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</si>
  <si>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</si>
  <si>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</si>
  <si>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</si>
  <si>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</si>
  <si>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</si>
  <si>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</si>
  <si>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</si>
  <si>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</si>
  <si>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</si>
  <si>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</si>
  <si>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</si>
  <si>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</si>
  <si>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</si>
  <si>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</si>
  <si>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</si>
  <si>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</si>
  <si>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</si>
  <si>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</si>
  <si>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</si>
  <si>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</si>
  <si>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</si>
  <si>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</si>
  <si>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</si>
  <si>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</si>
  <si>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</si>
  <si>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</si>
  <si>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</si>
  <si>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</si>
  <si>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</si>
  <si>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</si>
  <si>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</si>
  <si>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</si>
  <si>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</si>
  <si>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</si>
  <si>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</si>
  <si>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</si>
  <si>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</si>
  <si>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</si>
  <si>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</si>
  <si>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</si>
  <si>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</si>
  <si>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</si>
  <si>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</si>
  <si>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</si>
  <si>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</si>
  <si>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</si>
  <si>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</si>
  <si>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</si>
  <si>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</si>
  <si>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</si>
  <si>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</si>
  <si>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</si>
  <si>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</si>
  <si>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</si>
  <si>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</si>
  <si>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</si>
  <si>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</si>
  <si>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</si>
  <si>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</si>
  <si>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</si>
  <si>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</si>
  <si>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</si>
  <si>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</si>
  <si>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</si>
  <si>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</si>
  <si>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</si>
  <si>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</si>
  <si>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</si>
  <si>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</si>
  <si>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</si>
  <si>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</si>
  <si>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</si>
  <si>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</si>
  <si>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</si>
  <si>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</si>
  <si>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</si>
  <si>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</si>
  <si>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</si>
  <si>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</si>
  <si>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</si>
  <si>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</si>
  <si>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</si>
  <si>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</si>
  <si>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</si>
  <si>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</si>
  <si>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</si>
  <si>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</si>
  <si>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</si>
  <si>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</si>
  <si>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</si>
  <si>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</si>
  <si>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</si>
  <si>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</si>
  <si>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</si>
  <si>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</si>
  <si>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</si>
  <si>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</si>
  <si>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</si>
  <si>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</si>
  <si>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</si>
  <si>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</si>
  <si>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</si>
  <si>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</si>
  <si>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</si>
  <si>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</si>
  <si>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</si>
  <si>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</si>
  <si>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</si>
  <si>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</si>
  <si>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</si>
  <si>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</si>
  <si>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</si>
  <si>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</si>
  <si>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</si>
  <si>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</si>
  <si>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</si>
  <si>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</si>
  <si>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</si>
  <si>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</si>
  <si>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</si>
  <si>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</si>
  <si>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</si>
  <si>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</si>
  <si>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</si>
  <si>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</si>
  <si>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</si>
  <si>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</si>
  <si>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</si>
  <si>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</si>
  <si>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</si>
  <si>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</si>
  <si>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</si>
  <si>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</si>
  <si>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</si>
  <si>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</si>
  <si>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</si>
  <si>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</si>
  <si>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</si>
  <si>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</si>
  <si>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</si>
  <si>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</si>
  <si>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</si>
  <si>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</si>
  <si>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</si>
  <si>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</si>
  <si>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</si>
  <si>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</si>
  <si>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</si>
  <si>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</si>
  <si>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</si>
  <si>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</si>
  <si>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</si>
  <si>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</si>
  <si>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</si>
  <si>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</si>
  <si>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</si>
  <si>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</si>
  <si>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</si>
  <si>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</si>
  <si>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</si>
  <si>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</si>
  <si>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</si>
  <si>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</si>
  <si>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</si>
  <si>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</si>
  <si>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</si>
  <si>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</si>
  <si>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</si>
  <si>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</si>
  <si>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</si>
  <si>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</si>
  <si>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</si>
  <si>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</si>
  <si>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</si>
  <si>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</si>
  <si>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</si>
  <si>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</si>
  <si>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</si>
  <si>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</si>
  <si>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</si>
  <si>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</si>
  <si>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</si>
  <si>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</si>
  <si>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</si>
  <si>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</si>
  <si>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</si>
  <si>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</si>
  <si>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</si>
  <si>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</si>
  <si>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</si>
  <si>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</si>
  <si>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</si>
  <si>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</si>
  <si>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</si>
  <si>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</si>
  <si>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</si>
  <si>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</si>
  <si>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</si>
  <si>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</si>
  <si>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</si>
  <si>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</si>
  <si>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</si>
  <si>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</si>
  <si>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</si>
  <si>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</si>
  <si>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</si>
  <si>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</si>
  <si>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</si>
  <si>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</si>
  <si>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</si>
  <si>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</si>
  <si>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</si>
  <si>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</si>
  <si>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</si>
  <si>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</si>
  <si>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</si>
  <si>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</si>
  <si>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</si>
  <si>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</si>
  <si>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</si>
  <si>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</si>
  <si>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</si>
  <si>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</si>
  <si>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</si>
  <si>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</si>
  <si>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</si>
  <si>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</si>
  <si>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</si>
  <si>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</si>
  <si>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</si>
  <si>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</si>
  <si>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</si>
  <si>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</si>
  <si>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</si>
  <si>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</si>
  <si>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</si>
  <si>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</si>
  <si>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</si>
  <si>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</si>
  <si>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</si>
  <si>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</si>
  <si>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</si>
  <si>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</si>
  <si>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</si>
  <si>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</si>
  <si>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</si>
  <si>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</si>
  <si>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</si>
  <si>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</si>
  <si>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</si>
  <si>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</si>
  <si>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</si>
  <si>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</si>
  <si>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</si>
  <si>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</si>
  <si>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</si>
  <si>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</si>
  <si>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</si>
  <si>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</si>
  <si>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</si>
  <si>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</si>
  <si>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</si>
  <si>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</si>
  <si>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</si>
  <si>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</si>
  <si>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</si>
  <si>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</si>
  <si>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</si>
  <si>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</si>
  <si>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</si>
  <si>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</si>
  <si>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</si>
  <si>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</si>
  <si>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</si>
  <si>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</si>
  <si>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</si>
  <si>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</si>
  <si>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</si>
  <si>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</si>
  <si>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</si>
  <si>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</si>
  <si>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</si>
  <si>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</si>
  <si>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</si>
  <si>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</si>
  <si>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</si>
  <si>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</si>
  <si>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</si>
  <si>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</si>
  <si>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</si>
  <si>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</si>
  <si>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</si>
  <si>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</si>
  <si>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</si>
  <si>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</si>
  <si>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</si>
  <si>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</si>
  <si>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</si>
  <si>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</si>
  <si>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</si>
  <si>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</si>
  <si>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</si>
  <si>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</si>
  <si>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</si>
  <si>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</si>
  <si>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</si>
  <si>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</si>
  <si>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</si>
  <si>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</si>
  <si>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</si>
  <si>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</si>
  <si>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</si>
  <si>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</si>
  <si>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</si>
  <si>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</si>
  <si>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</si>
  <si>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</si>
  <si>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</si>
  <si>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</si>
  <si>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</si>
  <si>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</si>
  <si>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</si>
  <si>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</si>
  <si>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</si>
  <si>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</si>
  <si>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</si>
  <si>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</si>
  <si>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</si>
  <si>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</si>
  <si>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</si>
  <si>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</si>
  <si>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</si>
  <si>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</si>
  <si>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</si>
  <si>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</si>
  <si>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</si>
  <si>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</si>
  <si>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</si>
  <si>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</si>
  <si>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</si>
  <si>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</si>
  <si>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</si>
  <si>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</si>
  <si>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</si>
  <si>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</si>
  <si>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</si>
  <si>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</si>
  <si>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</si>
  <si>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</si>
  <si>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</si>
  <si>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</si>
  <si>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</si>
  <si>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</si>
  <si>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</si>
  <si>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</si>
  <si>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</si>
  <si>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</si>
  <si>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</si>
  <si>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</si>
  <si>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</si>
  <si>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</si>
  <si>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</si>
  <si>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</si>
  <si>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</si>
  <si>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</si>
  <si>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</si>
  <si>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</si>
  <si>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</si>
  <si>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</si>
  <si>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</si>
  <si>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</si>
  <si>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</si>
  <si>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</si>
  <si>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</si>
  <si>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</si>
  <si>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</si>
  <si>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</si>
  <si>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</si>
  <si>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</si>
  <si>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</si>
  <si>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</si>
  <si>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</si>
  <si>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</si>
  <si>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</si>
  <si>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</si>
  <si>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</si>
  <si>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</si>
  <si>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</si>
  <si>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</si>
  <si>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</si>
  <si>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</si>
  <si>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</si>
  <si>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</si>
  <si>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</si>
  <si>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</si>
  <si>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</si>
  <si>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</si>
  <si>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</si>
  <si>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</si>
  <si>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</si>
  <si>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</si>
  <si>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</si>
  <si>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</si>
  <si>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</si>
  <si>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</si>
  <si>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</si>
  <si>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</si>
  <si>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</si>
  <si>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</si>
  <si>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</si>
  <si>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</si>
  <si>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</si>
  <si>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</si>
  <si>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</si>
  <si>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</si>
  <si>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</si>
  <si>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</si>
  <si>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</si>
  <si>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</si>
  <si>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</si>
  <si>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</si>
  <si>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</si>
  <si>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</si>
  <si>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</si>
  <si>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</si>
  <si>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</si>
  <si>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</si>
  <si>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</si>
  <si>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</si>
  <si>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</si>
  <si>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</si>
  <si>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</si>
  <si>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</si>
  <si>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</si>
  <si>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</si>
  <si>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</si>
  <si>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</si>
  <si>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</si>
  <si>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</si>
  <si>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</si>
  <si>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</si>
  <si>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</si>
  <si>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</si>
  <si>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</si>
  <si>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</si>
  <si>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</si>
  <si>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</si>
  <si>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</si>
  <si>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</si>
  <si>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</si>
  <si>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</si>
  <si>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</si>
  <si>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</si>
  <si>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</si>
  <si>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</si>
  <si>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</si>
  <si>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</si>
  <si>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</si>
  <si>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</si>
  <si>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</si>
  <si>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</si>
  <si>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</si>
  <si>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</si>
  <si>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</si>
  <si>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</si>
  <si>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</si>
  <si>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</si>
  <si>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</si>
  <si>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</si>
  <si>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</si>
  <si>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</si>
  <si>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</si>
  <si>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</si>
  <si>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</si>
  <si>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</si>
  <si>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</si>
  <si>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</si>
  <si>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</si>
  <si>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</si>
  <si>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</si>
  <si>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</si>
  <si>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</si>
  <si>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</si>
  <si>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</si>
  <si>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</si>
  <si>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</si>
  <si>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</si>
  <si>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</si>
  <si>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</si>
  <si>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</si>
  <si>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</si>
  <si>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</si>
  <si>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</si>
  <si>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</si>
  <si>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</si>
  <si>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</si>
  <si>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</si>
  <si>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</si>
  <si>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</si>
  <si>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</si>
  <si>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</si>
  <si>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</si>
  <si>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</si>
  <si>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</si>
  <si>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</si>
  <si>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</si>
  <si>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</si>
  <si>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</si>
  <si>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</si>
  <si>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</si>
  <si>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</si>
  <si>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</si>
  <si>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</si>
  <si>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</si>
  <si>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</si>
  <si>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</si>
  <si>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</si>
  <si>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</si>
  <si>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</si>
  <si>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</si>
  <si>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</si>
  <si>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</si>
  <si>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</si>
  <si>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</si>
  <si>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</si>
  <si>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</si>
  <si>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</si>
  <si>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</si>
  <si>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</si>
  <si>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</si>
  <si>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</si>
  <si>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</si>
  <si>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</si>
  <si>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</si>
  <si>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</si>
  <si>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</si>
  <si>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</si>
  <si>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</si>
  <si>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</si>
  <si>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</si>
  <si>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</si>
  <si>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</si>
  <si>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</si>
  <si>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</si>
  <si>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</si>
  <si>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</si>
  <si>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</si>
  <si>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</si>
  <si>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</si>
  <si>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</si>
  <si>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</si>
  <si>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</si>
  <si>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</si>
  <si>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</si>
  <si>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</si>
  <si>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</si>
  <si>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</si>
  <si>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</si>
  <si>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</si>
  <si>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</si>
  <si>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</si>
  <si>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</si>
  <si>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</si>
  <si>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</si>
  <si>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</si>
  <si>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</si>
  <si>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</si>
  <si>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</si>
  <si>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</si>
  <si>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</si>
  <si>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</si>
  <si>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</si>
  <si>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</si>
  <si>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</si>
  <si>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</si>
  <si>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</si>
  <si>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</si>
  <si>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</si>
  <si>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</si>
  <si>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</si>
  <si>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</si>
  <si>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</si>
  <si>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</si>
  <si>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</si>
  <si>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</si>
  <si>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</si>
  <si>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</si>
  <si>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</si>
  <si>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</si>
  <si>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</si>
  <si>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</si>
  <si>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</si>
  <si>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</si>
  <si>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</si>
  <si>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</si>
  <si>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</si>
  <si>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</si>
  <si>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</si>
  <si>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</si>
  <si>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</si>
  <si>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</si>
  <si>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</si>
  <si>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</si>
  <si>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</si>
  <si>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</si>
  <si>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</si>
  <si>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</si>
  <si>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</si>
  <si>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</si>
  <si>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</si>
  <si>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</si>
  <si>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</si>
  <si>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</si>
  <si>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</si>
  <si>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</si>
  <si>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</si>
  <si>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</si>
  <si>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</si>
  <si>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</si>
  <si>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</si>
  <si>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</si>
  <si>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</si>
  <si>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</si>
  <si>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</si>
  <si>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</si>
  <si>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</si>
  <si>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</si>
  <si>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</si>
  <si>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</si>
  <si>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</si>
  <si>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</si>
  <si>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</si>
  <si>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</si>
  <si>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</si>
  <si>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</si>
  <si>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</si>
  <si>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</si>
  <si>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</si>
  <si>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</si>
  <si>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</si>
  <si>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</si>
  <si>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</si>
  <si>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</si>
  <si>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</si>
  <si>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</si>
  <si>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</si>
  <si>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</si>
  <si>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</si>
  <si>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</si>
  <si>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</si>
  <si>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</si>
  <si>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</si>
  <si>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</si>
  <si>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</si>
  <si>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</si>
  <si>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</si>
  <si>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</si>
  <si>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</si>
  <si>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</si>
  <si>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</si>
  <si>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</si>
  <si>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</si>
  <si>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</si>
  <si>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</si>
  <si>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</si>
  <si>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</si>
  <si>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</si>
  <si>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</si>
  <si>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</si>
  <si>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</si>
  <si>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</si>
  <si>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</si>
  <si>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</si>
  <si>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</si>
  <si>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</si>
  <si>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</si>
  <si>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</si>
  <si>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</si>
  <si>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</si>
  <si>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</si>
  <si>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</si>
  <si>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</si>
  <si>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</si>
  <si>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</si>
  <si>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</si>
  <si>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</si>
  <si>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</si>
  <si>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</si>
  <si>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</si>
  <si>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</si>
  <si>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</si>
  <si>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</si>
  <si>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</si>
  <si>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</si>
  <si>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</si>
  <si>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</si>
  <si>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</si>
  <si>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</si>
  <si>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</si>
  <si>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</si>
  <si>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</si>
  <si>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</si>
  <si>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</si>
  <si>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</si>
  <si>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</si>
  <si>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</si>
  <si>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</si>
  <si>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</si>
  <si>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</si>
  <si>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</si>
  <si>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</si>
  <si>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</si>
  <si>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</si>
  <si>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</si>
  <si>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</si>
  <si>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</si>
  <si>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</si>
  <si>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</si>
  <si>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</si>
  <si>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</si>
  <si>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</si>
  <si>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</si>
  <si>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</si>
  <si>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</si>
  <si>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</si>
  <si>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</si>
  <si>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</si>
  <si>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</si>
  <si>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</si>
  <si>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</si>
  <si>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</si>
  <si>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</si>
  <si>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</si>
  <si>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</si>
  <si>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</si>
  <si>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</si>
  <si>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</si>
  <si>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</si>
  <si>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</si>
  <si>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</si>
  <si>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</si>
  <si>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</si>
  <si>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</si>
  <si>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</si>
  <si>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</si>
  <si>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</si>
  <si>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</si>
  <si>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</si>
  <si>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</si>
  <si>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</si>
  <si>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</si>
  <si>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</si>
  <si>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</si>
  <si>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</si>
  <si>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</si>
  <si>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</si>
  <si>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</si>
  <si>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</si>
  <si>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</si>
  <si>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</si>
  <si>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</si>
  <si>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</si>
  <si>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</si>
  <si>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</si>
  <si>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</si>
  <si>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</si>
  <si>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</si>
  <si>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</si>
  <si>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</si>
  <si>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</si>
  <si>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</si>
  <si>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</si>
  <si>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</si>
  <si>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</si>
  <si>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</si>
  <si>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</si>
  <si>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</si>
  <si>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</si>
  <si>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</si>
  <si>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</si>
  <si>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</si>
  <si>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</si>
  <si>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</si>
  <si>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</si>
  <si>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</si>
  <si>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</si>
  <si>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</si>
  <si>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</si>
  <si>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</si>
  <si>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</si>
  <si>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</si>
  <si>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</si>
  <si>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</si>
  <si>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</si>
  <si>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</si>
  <si>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</si>
  <si>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</si>
  <si>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</si>
  <si>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</si>
  <si>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</si>
  <si>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</si>
  <si>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</si>
  <si>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</si>
  <si>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</si>
  <si>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</si>
  <si>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</si>
  <si>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</si>
  <si>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</si>
  <si>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</si>
  <si>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</si>
  <si>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</si>
  <si>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</si>
  <si>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</si>
  <si>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</si>
  <si>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</si>
  <si>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</si>
  <si>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</si>
  <si>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</si>
  <si>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</si>
  <si>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</si>
  <si>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</si>
  <si>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</si>
  <si>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</si>
  <si>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</si>
  <si>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</si>
  <si>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</si>
  <si>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</si>
  <si>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</si>
  <si>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</si>
  <si>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</si>
  <si>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</si>
  <si>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</si>
  <si>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</si>
  <si>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</si>
  <si>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</si>
  <si>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</si>
  <si>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</si>
  <si>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</si>
  <si>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</si>
  <si>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</si>
  <si>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</si>
  <si>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</si>
  <si>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</si>
  <si>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</si>
  <si>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</si>
  <si>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</si>
  <si>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</si>
  <si>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</si>
  <si>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</si>
  <si>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</si>
  <si>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</si>
  <si>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</si>
  <si>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</si>
  <si>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</si>
  <si>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</si>
  <si>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</si>
  <si>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</si>
  <si>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</si>
  <si>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</si>
  <si>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</si>
  <si>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</si>
  <si>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</si>
  <si>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</si>
  <si>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</si>
  <si>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</si>
  <si>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</si>
  <si>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</si>
  <si>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</si>
  <si>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</si>
  <si>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</si>
  <si>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</si>
  <si>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</si>
  <si>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</si>
  <si>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</si>
  <si>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</si>
  <si>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</si>
  <si>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</si>
  <si>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</si>
  <si>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</si>
  <si>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</si>
  <si>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</si>
  <si>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</si>
  <si>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</si>
  <si>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</si>
  <si>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</si>
  <si>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</si>
  <si>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</si>
  <si>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</si>
  <si>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</si>
  <si>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</si>
  <si>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</si>
  <si>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</si>
  <si>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</si>
  <si>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</si>
  <si>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</si>
  <si>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</si>
  <si>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</si>
  <si>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</si>
  <si>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</si>
  <si>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</si>
  <si>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</si>
  <si>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</si>
  <si>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</si>
  <si>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</si>
  <si>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</si>
  <si>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</si>
  <si>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</si>
  <si>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</si>
  <si>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</si>
  <si>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</si>
  <si>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</si>
  <si>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</si>
  <si>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</si>
  <si>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</si>
  <si>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</si>
  <si>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</si>
  <si>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</si>
  <si>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</si>
  <si>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</si>
  <si>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</si>
  <si>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</si>
  <si>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</si>
  <si>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</si>
  <si>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</si>
  <si>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</si>
  <si>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</si>
  <si>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</si>
  <si>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</si>
  <si>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</si>
  <si>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</si>
  <si>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</si>
  <si>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</si>
  <si>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</si>
  <si>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</si>
  <si>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</si>
  <si>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</si>
  <si>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</si>
  <si>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</si>
  <si>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</si>
  <si>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</si>
  <si>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</si>
  <si>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</si>
  <si>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</si>
  <si>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</si>
  <si>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</si>
  <si>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</si>
  <si>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</si>
  <si>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</si>
  <si>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</si>
  <si>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</si>
  <si>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</si>
  <si>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</si>
  <si>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</si>
  <si>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</si>
  <si>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</si>
  <si>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</si>
  <si>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</si>
  <si>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</si>
  <si>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</si>
  <si>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</si>
  <si>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</si>
  <si>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</si>
  <si>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</si>
  <si>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</si>
  <si>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</si>
  <si>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</si>
  <si>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</si>
  <si>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</si>
  <si>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</si>
  <si>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</si>
  <si>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</si>
  <si>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</si>
  <si>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</si>
  <si>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</si>
  <si>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</si>
  <si>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</si>
  <si>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</si>
  <si>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</si>
  <si>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</si>
  <si>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</si>
  <si>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</si>
  <si>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</si>
  <si>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</si>
  <si>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</si>
  <si>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</si>
  <si>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</si>
  <si>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</si>
  <si>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</si>
  <si>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</si>
  <si>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</si>
  <si>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</si>
  <si>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</si>
  <si>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</si>
  <si>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</si>
  <si>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</si>
  <si>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</si>
  <si>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</si>
  <si>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</si>
  <si>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</si>
  <si>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</si>
  <si>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</si>
  <si>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</si>
  <si>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</si>
  <si>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</si>
  <si>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</si>
  <si>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</si>
  <si>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</si>
  <si>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</si>
  <si>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</si>
  <si>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</si>
  <si>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</si>
  <si>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</si>
  <si>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</si>
  <si>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</si>
  <si>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</si>
  <si>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</si>
  <si>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</si>
  <si>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</si>
  <si>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</si>
  <si>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</si>
  <si>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</si>
  <si>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</si>
  <si>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</si>
  <si>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</si>
  <si>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</si>
  <si>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</si>
  <si>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</si>
  <si>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</si>
  <si>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</si>
  <si>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</si>
  <si>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</si>
  <si>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</si>
  <si>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</si>
  <si>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</si>
  <si>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</si>
  <si>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</si>
  <si>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</si>
  <si>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</si>
  <si>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</si>
  <si>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</si>
  <si>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</si>
  <si>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</si>
  <si>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</si>
  <si>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</si>
  <si>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</si>
  <si>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</si>
  <si>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</si>
  <si>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</si>
  <si>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</si>
  <si>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</si>
  <si>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</si>
  <si>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</si>
  <si>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</si>
  <si>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</si>
  <si>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</si>
  <si>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</si>
  <si>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</si>
  <si>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</si>
  <si>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</si>
  <si>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</si>
  <si>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</si>
  <si>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</si>
  <si>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</si>
  <si>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</si>
  <si>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</si>
  <si>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</si>
  <si>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</si>
  <si>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</si>
  <si>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</si>
  <si>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</si>
  <si>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</si>
  <si>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</si>
  <si>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</si>
  <si>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</si>
  <si>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</si>
  <si>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</si>
  <si>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</si>
  <si>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</si>
  <si>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</si>
  <si>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</si>
  <si>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</si>
  <si>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</si>
  <si>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</si>
  <si>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</si>
  <si>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</si>
  <si>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</si>
  <si>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</si>
  <si>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</si>
  <si>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</si>
  <si>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</si>
  <si>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</si>
  <si>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</si>
  <si>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</si>
  <si>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</si>
  <si>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</si>
  <si>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</si>
  <si>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</si>
  <si>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</si>
  <si>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</si>
  <si>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</si>
  <si>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</si>
  <si>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</si>
  <si>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</si>
  <si>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</si>
  <si>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</si>
  <si>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</si>
  <si>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</si>
  <si>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</si>
  <si>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</si>
  <si>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</si>
  <si>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</si>
  <si>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</si>
  <si>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</si>
  <si>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</si>
  <si>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</si>
  <si>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</si>
  <si>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</si>
  <si>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</si>
  <si>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</si>
  <si>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</si>
  <si>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</si>
  <si>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</si>
  <si>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</si>
  <si>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</si>
  <si>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</si>
  <si>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</si>
  <si>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</si>
  <si>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</si>
  <si>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</si>
  <si>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</si>
  <si>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</si>
  <si>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</si>
  <si>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</si>
  <si>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</si>
  <si>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</si>
  <si>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</si>
  <si>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</si>
  <si>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</si>
  <si>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</si>
  <si>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</si>
  <si>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</si>
  <si>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</si>
  <si>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</si>
  <si>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</si>
  <si>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</si>
  <si>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</si>
  <si>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</si>
  <si>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</si>
  <si>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</si>
  <si>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</si>
  <si>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</si>
  <si>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</si>
  <si>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</si>
  <si>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</si>
  <si>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</si>
  <si>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</si>
  <si>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</si>
  <si>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</si>
  <si>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</si>
  <si>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</si>
  <si>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</si>
  <si>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</si>
  <si>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</si>
  <si>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</si>
  <si>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</si>
  <si>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</si>
  <si>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</si>
  <si>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</si>
  <si>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</si>
  <si>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</si>
  <si>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</si>
  <si>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</si>
  <si>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</si>
  <si>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</si>
  <si>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</si>
  <si>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</si>
  <si>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</si>
  <si>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</si>
  <si>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</si>
  <si>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</si>
  <si>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</si>
  <si>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</si>
  <si>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</si>
  <si>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</si>
  <si>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</si>
  <si>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</si>
  <si>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</si>
  <si>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</si>
  <si>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</si>
  <si>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</si>
  <si>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</si>
  <si>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</si>
  <si>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</si>
  <si>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</si>
  <si>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</si>
  <si>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</si>
  <si>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</si>
  <si>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</si>
  <si>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</si>
  <si>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</si>
  <si>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</si>
  <si>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</si>
  <si>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</si>
  <si>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</si>
  <si>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</si>
  <si>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</si>
  <si>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</si>
  <si>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</si>
  <si>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</si>
  <si>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</si>
  <si>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</si>
  <si>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</si>
  <si>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</si>
  <si>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</si>
  <si>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</si>
  <si>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</si>
  <si>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</si>
  <si>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</si>
  <si>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</si>
  <si>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</si>
  <si>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</si>
  <si>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</si>
  <si>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</si>
  <si>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</si>
  <si>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</si>
  <si>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</si>
  <si>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</si>
  <si>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</si>
  <si>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</si>
  <si>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</si>
  <si>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</si>
  <si>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</si>
  <si>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</si>
  <si>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</si>
  <si>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</si>
  <si>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</si>
  <si>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</si>
  <si>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</si>
  <si>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</si>
  <si>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</si>
  <si>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</si>
  <si>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</si>
  <si>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</si>
  <si>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</si>
  <si>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</si>
  <si>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</si>
  <si>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</si>
  <si>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</si>
  <si>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</si>
  <si>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</si>
  <si>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</si>
  <si>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</si>
  <si>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</si>
  <si>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</si>
  <si>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</si>
  <si>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</si>
  <si>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</si>
  <si>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</si>
  <si>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</si>
  <si>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</si>
  <si>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</si>
  <si>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</si>
  <si>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</si>
  <si>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</si>
  <si>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</si>
  <si>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</si>
  <si>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</si>
  <si>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</si>
  <si>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</si>
  <si>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</si>
  <si>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</si>
  <si>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</si>
  <si>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</si>
  <si>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</si>
  <si>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</si>
  <si>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</si>
  <si>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</si>
  <si>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</si>
  <si>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</si>
  <si>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</si>
  <si>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</si>
  <si>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</si>
  <si>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</si>
  <si>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</si>
  <si>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</si>
  <si>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</si>
  <si>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</si>
  <si>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</si>
  <si>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</si>
  <si>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</si>
  <si>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</si>
  <si>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</si>
  <si>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</si>
  <si>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</si>
  <si>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</si>
  <si>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</si>
  <si>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</si>
  <si>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</si>
  <si>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</si>
  <si>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</si>
  <si>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</si>
  <si>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</si>
  <si>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</si>
  <si>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</si>
  <si>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</si>
  <si>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</si>
  <si>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</si>
  <si>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</si>
  <si>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</si>
  <si>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</si>
  <si>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</si>
  <si>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</si>
  <si>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</si>
  <si>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</si>
  <si>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</si>
  <si>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</si>
  <si>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</si>
  <si>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</si>
  <si>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</si>
  <si>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</si>
  <si>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</si>
  <si>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</si>
  <si>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</si>
  <si>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</si>
  <si>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</si>
  <si>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</si>
  <si>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</si>
  <si>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</si>
  <si>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</si>
  <si>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</si>
  <si>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</si>
  <si>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</si>
  <si>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</si>
  <si>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</si>
  <si>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</si>
  <si>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</si>
  <si>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</si>
  <si>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</si>
  <si>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</si>
  <si>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</si>
  <si>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</si>
  <si>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</si>
  <si>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</si>
  <si>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</si>
  <si>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</si>
  <si>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</si>
  <si>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</si>
  <si>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</si>
  <si>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</si>
  <si>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</si>
  <si>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</si>
  <si>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</si>
  <si>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</si>
  <si>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</si>
  <si>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</si>
  <si>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</si>
  <si>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</si>
  <si>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</si>
  <si>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</si>
  <si>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</si>
  <si>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</si>
  <si>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</si>
  <si>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</si>
  <si>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</si>
  <si>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</si>
  <si>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</si>
  <si>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</si>
  <si>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</si>
  <si>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</si>
  <si>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</si>
  <si>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</si>
  <si>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</si>
  <si>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</si>
  <si>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</si>
  <si>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</si>
  <si>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</si>
  <si>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</si>
  <si>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</si>
  <si>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</si>
  <si>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</si>
  <si>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</si>
  <si>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</si>
  <si>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</si>
  <si>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</si>
  <si>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</si>
  <si>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</si>
  <si>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</si>
  <si>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</si>
  <si>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</si>
  <si>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</si>
  <si>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</si>
  <si>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</si>
  <si>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</si>
  <si>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</si>
  <si>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</si>
  <si>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</si>
  <si>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</si>
  <si>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</si>
  <si>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</si>
  <si>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</si>
  <si>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</si>
  <si>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</si>
  <si>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</si>
  <si>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</si>
  <si>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</si>
  <si>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</si>
  <si>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</si>
  <si>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</si>
  <si>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</si>
  <si>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</si>
  <si>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</si>
  <si>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</si>
  <si>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</si>
  <si>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</si>
  <si>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</si>
  <si>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</si>
  <si>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</si>
  <si>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</si>
  <si>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</si>
  <si>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</si>
  <si>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</si>
  <si>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</si>
  <si>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</si>
  <si>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</si>
  <si>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</si>
  <si>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</si>
  <si>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</si>
  <si>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</si>
  <si>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</si>
  <si>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</si>
  <si>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</si>
  <si>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</si>
  <si>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</si>
  <si>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</si>
  <si>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</si>
  <si>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</si>
  <si>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</si>
  <si>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</si>
  <si>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</si>
  <si>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</si>
  <si>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</si>
  <si>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</si>
  <si>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</si>
  <si>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</si>
  <si>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</si>
  <si>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</si>
  <si>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</si>
  <si>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</si>
  <si>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</si>
  <si>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</si>
  <si>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</si>
  <si>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</si>
  <si>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</si>
  <si>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</si>
  <si>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</si>
  <si>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</si>
  <si>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</si>
  <si>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</si>
  <si>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</si>
  <si>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</si>
  <si>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</si>
  <si>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</si>
  <si>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</si>
  <si>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</si>
  <si>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</si>
  <si>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</si>
  <si>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</si>
  <si>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</si>
  <si>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</si>
  <si>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</si>
  <si>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</si>
  <si>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</si>
  <si>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</si>
  <si>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</si>
  <si>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</si>
  <si>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</si>
  <si>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</si>
  <si>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</si>
  <si>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</si>
  <si>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</si>
  <si>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</si>
  <si>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</si>
  <si>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</si>
  <si>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</si>
  <si>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</si>
  <si>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</si>
  <si>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</si>
  <si>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</si>
  <si>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</si>
  <si>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</si>
  <si>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</si>
  <si>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</si>
  <si>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</si>
  <si>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</si>
  <si>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</si>
  <si>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</si>
  <si>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</si>
  <si>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</si>
  <si>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</si>
  <si>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</si>
  <si>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</si>
  <si>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</si>
  <si>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</si>
  <si>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</si>
  <si>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</si>
  <si>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</si>
  <si>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</si>
  <si>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</si>
  <si>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</si>
  <si>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</si>
  <si>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</si>
  <si>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</si>
  <si>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</si>
  <si>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</si>
  <si>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</si>
  <si>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</si>
  <si>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</si>
  <si>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</si>
  <si>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</si>
  <si>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</si>
  <si>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</si>
  <si>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</si>
  <si>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</si>
  <si>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</si>
  <si>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</si>
  <si>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</si>
  <si>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</si>
  <si>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</si>
  <si>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</si>
  <si>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</si>
  <si>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</si>
  <si>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</si>
  <si>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</si>
  <si>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</si>
  <si>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</si>
  <si>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</si>
  <si>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</si>
  <si>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</si>
  <si>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</si>
  <si>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</si>
  <si>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</si>
  <si>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</si>
  <si>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</si>
  <si>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</si>
  <si>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</si>
  <si>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</si>
  <si>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</si>
  <si>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</si>
  <si>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</si>
  <si>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</si>
  <si>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</si>
  <si>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</si>
  <si>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</si>
  <si>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</si>
  <si>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</si>
  <si>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</si>
  <si>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</si>
  <si>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</si>
  <si>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</si>
  <si>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</si>
  <si>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</si>
  <si>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</si>
  <si>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</si>
  <si>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</si>
  <si>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</si>
  <si>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</si>
  <si>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</si>
  <si>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</si>
  <si>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</si>
  <si>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</si>
  <si>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</si>
  <si>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</si>
  <si>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</si>
  <si>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</si>
  <si>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</si>
  <si>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</si>
  <si>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</si>
  <si>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</si>
  <si>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</si>
  <si>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</si>
  <si>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</si>
  <si>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</si>
  <si>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</si>
  <si>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</si>
  <si>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</si>
  <si>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</si>
  <si>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</si>
  <si>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</si>
  <si>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</si>
  <si>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</si>
  <si>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</si>
  <si>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</si>
  <si>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</si>
  <si>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</si>
  <si>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</si>
  <si>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</si>
  <si>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</si>
  <si>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</si>
  <si>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</si>
  <si>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</si>
  <si>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</si>
  <si>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</si>
  <si>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</si>
  <si>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</si>
  <si>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</si>
  <si>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</si>
  <si>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</si>
  <si>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</si>
  <si>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</si>
  <si>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</si>
  <si>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</si>
  <si>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</si>
  <si>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</si>
  <si>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</si>
  <si>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</si>
  <si>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</si>
  <si>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</si>
  <si>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</si>
  <si>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</si>
  <si>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</si>
  <si>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</si>
  <si>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</si>
  <si>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</si>
  <si>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</si>
  <si>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</si>
  <si>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</si>
  <si>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</si>
  <si>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</si>
  <si>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</si>
  <si>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</si>
  <si>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</si>
  <si>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</si>
  <si>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</si>
  <si>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</si>
  <si>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</si>
  <si>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</si>
  <si>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</si>
  <si>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</si>
  <si>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</si>
  <si>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</si>
  <si>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</si>
  <si>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</si>
  <si>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</si>
  <si>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</si>
  <si>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</si>
  <si>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</si>
  <si>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</si>
  <si>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</si>
  <si>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</si>
  <si>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</si>
  <si>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</si>
  <si>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</si>
  <si>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</si>
  <si>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</si>
  <si>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</si>
  <si>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</si>
  <si>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</si>
  <si>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</si>
  <si>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</si>
  <si>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</si>
  <si>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</si>
  <si>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</si>
  <si>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</si>
  <si>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</si>
  <si>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</si>
  <si>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</si>
  <si>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</si>
  <si>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</si>
  <si>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</si>
  <si>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</si>
  <si>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</si>
  <si>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</si>
  <si>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</si>
  <si>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</si>
  <si>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</si>
  <si>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</si>
  <si>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</si>
  <si>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</si>
  <si>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</si>
  <si>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</si>
  <si>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</si>
  <si>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</si>
  <si>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</si>
  <si>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</si>
  <si>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</si>
  <si>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</si>
  <si>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</si>
  <si>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</si>
  <si>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</si>
  <si>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</si>
  <si>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</si>
  <si>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</si>
  <si>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</si>
  <si>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</si>
  <si>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</si>
  <si>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</si>
  <si>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</si>
  <si>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</si>
  <si>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</si>
  <si>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</si>
  <si>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</si>
  <si>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</si>
  <si>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</si>
  <si>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</si>
  <si>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</si>
  <si>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</si>
  <si>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</si>
  <si>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</si>
  <si>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</si>
  <si>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</si>
  <si>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</si>
  <si>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</si>
  <si>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</si>
  <si>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</si>
  <si>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</si>
  <si>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</si>
  <si>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</si>
  <si>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</si>
  <si>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</si>
  <si>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</si>
  <si>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</si>
  <si>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</si>
  <si>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</si>
  <si>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</si>
  <si>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</si>
  <si>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</si>
  <si>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</si>
  <si>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</si>
  <si>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</si>
  <si>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</si>
  <si>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</si>
  <si>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</si>
  <si>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</si>
  <si>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</si>
  <si>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</si>
  <si>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</si>
  <si>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</si>
  <si>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</si>
  <si>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</si>
  <si>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</si>
  <si>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</si>
  <si>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</si>
  <si>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</si>
  <si>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</si>
  <si>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</si>
  <si>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</si>
  <si>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</si>
  <si>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</si>
  <si>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</si>
  <si>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</si>
  <si>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</si>
  <si>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</si>
  <si>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</si>
  <si>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</si>
  <si>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</si>
  <si>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</si>
  <si>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</si>
  <si>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</si>
  <si>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</si>
  <si>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</si>
  <si>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</si>
  <si>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</si>
  <si>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</si>
  <si>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</si>
  <si>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</si>
  <si>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</si>
  <si>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</si>
  <si>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</si>
  <si>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</si>
  <si>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</si>
  <si>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</si>
  <si>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</si>
  <si>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</si>
  <si>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</si>
  <si>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</si>
  <si>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</si>
  <si>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</si>
  <si>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</si>
  <si>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</si>
  <si>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</si>
  <si>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</si>
  <si>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</si>
  <si>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</si>
  <si>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</si>
  <si>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</si>
  <si>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</si>
  <si>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</si>
  <si>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</si>
  <si>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</si>
  <si>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</si>
  <si>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</si>
  <si>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</si>
  <si>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</si>
  <si>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</si>
  <si>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</si>
  <si>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</si>
  <si>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</si>
  <si>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</si>
  <si>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</si>
  <si>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</si>
  <si>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</si>
  <si>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</si>
  <si>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</si>
  <si>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</si>
  <si>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</si>
  <si>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</si>
  <si>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</si>
  <si>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</si>
  <si>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</si>
  <si>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</si>
  <si>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</si>
  <si>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</si>
  <si>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</si>
  <si>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</si>
  <si>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</si>
  <si>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</si>
  <si>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</si>
  <si>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</si>
  <si>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</si>
  <si>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</si>
  <si>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</si>
  <si>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</si>
  <si>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</si>
  <si>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</si>
  <si>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</si>
  <si>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</si>
  <si>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</si>
  <si>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</si>
  <si>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</si>
  <si>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</si>
  <si>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</si>
  <si>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</si>
  <si>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</si>
  <si>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</si>
  <si>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</si>
  <si>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</si>
  <si>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</si>
  <si>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</si>
  <si>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</si>
  <si>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</si>
  <si>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</si>
  <si>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</si>
  <si>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</si>
  <si>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</si>
  <si>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</si>
  <si>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</si>
  <si>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</si>
  <si>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</si>
  <si>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</si>
  <si>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</si>
  <si>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</si>
  <si>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</si>
  <si>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</si>
  <si>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</si>
  <si>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</si>
  <si>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</si>
  <si>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</si>
  <si>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</si>
  <si>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</si>
  <si>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</si>
  <si>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</si>
  <si>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</si>
  <si>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</si>
  <si>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</si>
  <si>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</si>
  <si>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</si>
  <si>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</si>
  <si>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</si>
  <si>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</si>
  <si>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</si>
  <si>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</si>
  <si>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</si>
  <si>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</si>
  <si>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</si>
  <si>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</si>
  <si>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</si>
  <si>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</si>
  <si>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</si>
  <si>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</si>
  <si>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</si>
  <si>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</si>
  <si>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</si>
  <si>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</si>
  <si>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</si>
  <si>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</si>
  <si>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</si>
  <si>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</si>
  <si>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</si>
  <si>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</si>
  <si>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</si>
  <si>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</si>
  <si>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</si>
  <si>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</si>
  <si>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</si>
  <si>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</si>
  <si>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</si>
  <si>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</si>
  <si>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</si>
  <si>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</si>
  <si>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</si>
  <si>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</si>
  <si>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</si>
  <si>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</si>
  <si>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</si>
  <si>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</si>
  <si>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</si>
  <si>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</si>
  <si>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</si>
  <si>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</si>
  <si>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</si>
  <si>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</si>
  <si>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</si>
  <si>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</si>
  <si>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</si>
  <si>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</si>
  <si>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</si>
  <si>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</si>
  <si>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</si>
  <si>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</si>
  <si>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</si>
  <si>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</si>
  <si>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</si>
  <si>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</si>
  <si>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</si>
  <si>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</si>
  <si>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</si>
  <si>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</si>
  <si>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</si>
  <si>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</si>
  <si>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</si>
  <si>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</si>
  <si>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</si>
  <si>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</si>
  <si>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</si>
  <si>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</si>
  <si>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</si>
  <si>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</si>
  <si>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</si>
  <si>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</si>
  <si>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</si>
  <si>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</si>
  <si>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</si>
  <si>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</si>
  <si>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</si>
  <si>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</si>
  <si>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</si>
  <si>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</si>
  <si>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</si>
  <si>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</si>
  <si>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</si>
  <si>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</si>
  <si>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</si>
  <si>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</si>
  <si>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</si>
  <si>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</si>
  <si>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</si>
  <si>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</si>
  <si>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</si>
  <si>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</si>
  <si>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</si>
  <si>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</si>
  <si>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</si>
  <si>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</si>
  <si>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</si>
  <si>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</si>
  <si>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</si>
  <si>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</si>
  <si>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</si>
  <si>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</si>
  <si>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</si>
  <si>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</si>
  <si>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</si>
  <si>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</si>
  <si>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</si>
  <si>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</si>
  <si>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</si>
  <si>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</si>
  <si>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</si>
  <si>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</si>
  <si>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</si>
  <si>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</si>
  <si>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</si>
  <si>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</si>
  <si>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</si>
  <si>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</si>
  <si>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</si>
  <si>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</si>
  <si>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</si>
  <si>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</si>
  <si>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</si>
  <si>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</si>
  <si>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</si>
  <si>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</si>
  <si>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</si>
  <si>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</si>
  <si>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</si>
  <si>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</si>
  <si>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</si>
  <si>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</si>
  <si>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</si>
  <si>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</si>
  <si>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</si>
  <si>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</si>
  <si>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</si>
  <si>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</si>
  <si>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</si>
  <si>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</si>
  <si>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</si>
  <si>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</si>
  <si>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</si>
  <si>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</si>
  <si>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</si>
  <si>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</si>
  <si>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</si>
  <si>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</si>
  <si>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</si>
  <si>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</si>
  <si>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</si>
  <si>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</si>
  <si>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</si>
  <si>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</si>
  <si>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</si>
  <si>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</si>
  <si>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</si>
  <si>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</si>
  <si>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</si>
  <si>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</si>
  <si>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</si>
  <si>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</si>
  <si>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</si>
  <si>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</si>
  <si>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</si>
  <si>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</si>
  <si>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</si>
  <si>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</si>
  <si>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</si>
  <si>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</si>
  <si>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</si>
  <si>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</si>
  <si>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</si>
  <si>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</si>
  <si>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</si>
  <si>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</si>
  <si>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</si>
  <si>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</si>
  <si>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</si>
  <si>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</si>
  <si>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</si>
  <si>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</si>
  <si>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</si>
  <si>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</si>
  <si>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</si>
  <si>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</si>
  <si>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</si>
  <si>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</si>
  <si>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</si>
  <si>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</si>
  <si>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</si>
  <si>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</si>
  <si>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</si>
  <si>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</si>
  <si>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</si>
  <si>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</si>
  <si>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</si>
  <si>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</si>
  <si>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</si>
  <si>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</si>
  <si>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</si>
  <si>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</si>
  <si>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</si>
  <si>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</si>
  <si>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</si>
  <si>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</si>
  <si>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</si>
  <si>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</si>
  <si>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</si>
  <si>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</si>
  <si>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</si>
  <si>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</si>
  <si>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</si>
  <si>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</si>
  <si>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</si>
  <si>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</si>
  <si>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</si>
  <si>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</si>
  <si>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</si>
  <si>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</si>
  <si>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</si>
  <si>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</si>
  <si>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</si>
  <si>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</si>
  <si>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</si>
  <si>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</si>
  <si>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</si>
  <si>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</si>
  <si>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</si>
  <si>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</si>
  <si>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</si>
  <si>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</si>
  <si>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</si>
  <si>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</si>
  <si>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</si>
  <si>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</si>
  <si>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</si>
  <si>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</si>
  <si>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</si>
  <si>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</si>
  <si>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</si>
  <si>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</si>
  <si>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</si>
  <si>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</si>
  <si>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</si>
  <si>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</si>
  <si>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</si>
  <si>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</si>
  <si>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</si>
  <si>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</si>
  <si>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</si>
  <si>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</si>
  <si>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</si>
  <si>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</si>
  <si>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</si>
  <si>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</si>
  <si>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</si>
  <si>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</si>
  <si>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</si>
  <si>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</si>
  <si>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</si>
  <si>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</si>
  <si>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</si>
  <si>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</si>
  <si>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</si>
  <si>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</si>
  <si>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</si>
  <si>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</si>
  <si>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</si>
  <si>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</si>
  <si>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</si>
  <si>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</si>
  <si>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</si>
  <si>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</si>
  <si>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</si>
  <si>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</si>
  <si>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</si>
  <si>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</si>
  <si>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</si>
  <si>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</si>
  <si>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</si>
  <si>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</si>
  <si>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</si>
  <si>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</si>
  <si>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</si>
  <si>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</si>
  <si>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</si>
  <si>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</si>
  <si>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</si>
  <si>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</si>
  <si>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</si>
  <si>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</si>
  <si>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</si>
  <si>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</si>
  <si>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</si>
  <si>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</si>
  <si>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</si>
  <si>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</si>
  <si>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</si>
  <si>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</si>
  <si>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</si>
  <si>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</si>
  <si>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</si>
  <si>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</si>
  <si>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</si>
  <si>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</si>
  <si>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</si>
  <si>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</si>
  <si>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</si>
  <si>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</si>
  <si>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</si>
  <si>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</si>
  <si>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</si>
  <si>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</si>
  <si>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</si>
  <si>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</si>
  <si>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</si>
  <si>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</si>
  <si>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</si>
  <si>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</si>
  <si>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</si>
  <si>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</si>
  <si>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</si>
  <si>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</si>
  <si>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</si>
  <si>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</si>
  <si>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</si>
  <si>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</si>
  <si>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</si>
  <si>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</si>
  <si>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</si>
  <si>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</si>
  <si>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</si>
  <si>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</si>
  <si>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</si>
  <si>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</si>
  <si>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</si>
  <si>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</si>
  <si>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</si>
  <si>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</si>
  <si>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</si>
  <si>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</si>
  <si>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</si>
  <si>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</si>
  <si>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</si>
  <si>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</si>
  <si>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</si>
  <si>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</si>
  <si>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</si>
  <si>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</si>
  <si>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</si>
  <si>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</si>
  <si>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</si>
  <si>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</si>
  <si>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</si>
  <si>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</si>
  <si>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</si>
  <si>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</si>
  <si>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</si>
  <si>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</si>
  <si>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</si>
  <si>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</si>
  <si>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</si>
  <si>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</si>
  <si>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</si>
  <si>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</si>
  <si>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</si>
  <si>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</si>
  <si>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</si>
  <si>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</si>
  <si>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</si>
  <si>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</si>
  <si>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</si>
  <si>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</si>
  <si>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</si>
  <si>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</si>
  <si>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</si>
  <si>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</si>
  <si>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</si>
  <si>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</si>
  <si>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</si>
  <si>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</si>
  <si>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</si>
  <si>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</si>
  <si>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</si>
  <si>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</si>
  <si>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</si>
  <si>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</si>
  <si>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</si>
  <si>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</si>
  <si>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</si>
  <si>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</si>
  <si>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</si>
  <si>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</si>
  <si>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</si>
  <si>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</si>
  <si>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</si>
  <si>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</si>
  <si>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</si>
  <si>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</si>
  <si>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</si>
  <si>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</si>
  <si>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</si>
  <si>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</si>
  <si>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</si>
  <si>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</si>
  <si>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</si>
  <si>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</si>
  <si>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</si>
  <si>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</si>
  <si>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</si>
  <si>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</si>
  <si>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</si>
  <si>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</si>
  <si>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</si>
  <si>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</si>
  <si>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</si>
  <si>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</si>
  <si>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</si>
  <si>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</si>
  <si>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</si>
  <si>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</si>
  <si>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</si>
  <si>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</si>
  <si>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</si>
  <si>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</si>
  <si>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</si>
  <si>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</si>
  <si>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</si>
  <si>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</si>
  <si>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</si>
  <si>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</si>
  <si>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</si>
  <si>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</si>
  <si>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</si>
  <si>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</si>
  <si>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</si>
  <si>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</si>
  <si>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</si>
  <si>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</si>
  <si>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</si>
  <si>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</si>
  <si>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</si>
  <si>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</si>
  <si>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</si>
  <si>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</si>
  <si>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</si>
  <si>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</si>
  <si>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</si>
  <si>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</si>
  <si>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</si>
  <si>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</si>
  <si>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</si>
  <si>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</si>
  <si>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</si>
  <si>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</si>
  <si>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</si>
  <si>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</si>
  <si>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</si>
  <si>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</si>
  <si>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</si>
  <si>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</si>
  <si>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</si>
  <si>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</si>
  <si>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</si>
  <si>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</si>
  <si>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</si>
  <si>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</si>
  <si>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</si>
  <si>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</si>
  <si>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</si>
  <si>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</si>
  <si>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</si>
  <si>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</si>
  <si>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</si>
  <si>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</si>
  <si>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</si>
  <si>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</si>
  <si>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</si>
  <si>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</si>
  <si>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</si>
  <si>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</si>
  <si>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</si>
  <si>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</si>
  <si>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</si>
  <si>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</si>
  <si>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</si>
  <si>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</si>
  <si>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</si>
  <si>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</si>
  <si>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</si>
  <si>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</si>
  <si>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</si>
  <si>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</si>
  <si>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</si>
  <si>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</si>
  <si>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</si>
  <si>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</si>
  <si>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</si>
  <si>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</si>
  <si>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</si>
  <si>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</si>
  <si>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</si>
  <si>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</si>
  <si>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</si>
  <si>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</si>
  <si>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</si>
  <si>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</si>
  <si>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</si>
  <si>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</si>
  <si>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</si>
  <si>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</si>
  <si>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</si>
  <si>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</si>
  <si>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</si>
  <si>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</si>
  <si>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</si>
  <si>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</si>
  <si>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</si>
  <si>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</si>
  <si>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</si>
  <si>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</si>
  <si>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</si>
  <si>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</si>
  <si>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</si>
  <si>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</si>
  <si>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</si>
  <si>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</si>
  <si>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</si>
  <si>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</si>
  <si>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</si>
  <si>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</si>
  <si>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</si>
  <si>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</si>
  <si>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</si>
  <si>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</si>
  <si>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</si>
  <si>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</si>
  <si>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</si>
  <si>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</si>
  <si>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</si>
  <si>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</si>
  <si>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</si>
  <si>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</si>
  <si>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</si>
  <si>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</si>
  <si>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</si>
  <si>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</si>
  <si>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</si>
  <si>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</si>
  <si>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</si>
  <si>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</si>
  <si>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</si>
  <si>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</si>
  <si>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</si>
  <si>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</si>
  <si>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</si>
  <si>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</si>
  <si>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</si>
  <si>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</si>
  <si>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</si>
  <si>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</si>
  <si>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</si>
  <si>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</si>
  <si>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</si>
  <si>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</si>
  <si>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</si>
  <si>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</si>
  <si>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</si>
  <si>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</si>
  <si>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</si>
  <si>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</si>
  <si>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</si>
  <si>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</si>
  <si>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</si>
  <si>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</si>
  <si>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</si>
  <si>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</si>
  <si>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</si>
  <si>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</si>
  <si>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</si>
  <si>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</si>
  <si>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</si>
  <si>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</si>
  <si>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</si>
  <si>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</si>
  <si>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</si>
  <si>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</si>
  <si>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</si>
  <si>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</si>
  <si>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</si>
  <si>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</si>
  <si>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</si>
  <si>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</si>
  <si>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</si>
  <si>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</si>
  <si>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</si>
  <si>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</si>
  <si>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</si>
  <si>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</si>
  <si>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</si>
  <si>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</si>
  <si>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</si>
  <si>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</si>
  <si>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</si>
  <si>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</si>
  <si>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</si>
  <si>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</si>
  <si>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</si>
  <si>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</si>
  <si>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</si>
  <si>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</si>
  <si>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</si>
  <si>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</si>
  <si>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</si>
  <si>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</si>
  <si>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</si>
  <si>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</si>
  <si>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</si>
  <si>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</si>
  <si>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</si>
  <si>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</si>
  <si>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</si>
  <si>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</si>
  <si>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</si>
  <si>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</si>
  <si>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</si>
  <si>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</si>
  <si>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</si>
  <si>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</si>
  <si>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</si>
  <si>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</si>
  <si>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</si>
  <si>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</si>
  <si>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</si>
  <si>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</si>
  <si>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</si>
  <si>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</si>
  <si>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</si>
  <si>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</si>
  <si>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</si>
  <si>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</si>
  <si>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</si>
  <si>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</si>
  <si>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</si>
  <si>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</si>
  <si>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</si>
  <si>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</si>
  <si>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</si>
  <si>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</si>
  <si>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</si>
  <si>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</si>
  <si>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</si>
  <si>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</si>
  <si>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</si>
  <si>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</si>
  <si>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</si>
  <si>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</si>
  <si>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</si>
  <si>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</si>
  <si>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</si>
  <si>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</si>
  <si>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</si>
  <si>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</si>
  <si>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</si>
  <si>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</si>
  <si>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</si>
  <si>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</si>
  <si>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</si>
  <si>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</si>
  <si>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</si>
  <si>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</si>
  <si>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</si>
  <si>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</si>
  <si>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</si>
  <si>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</si>
  <si>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</si>
  <si>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</si>
  <si>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</si>
  <si>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</si>
  <si>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</si>
  <si>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</si>
  <si>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</si>
  <si>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</si>
  <si>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</si>
  <si>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</si>
  <si>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</si>
  <si>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</si>
  <si>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</si>
  <si>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</si>
  <si>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</si>
  <si>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</si>
  <si>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</si>
  <si>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</si>
  <si>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</si>
  <si>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</si>
  <si>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</si>
  <si>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</si>
  <si>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</si>
  <si>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</si>
  <si>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</si>
  <si>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</si>
  <si>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</si>
  <si>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</si>
  <si>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</si>
  <si>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</si>
  <si>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</si>
  <si>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</si>
  <si>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</si>
  <si>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</si>
  <si>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</si>
  <si>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</si>
  <si>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</si>
  <si>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</si>
  <si>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</si>
  <si>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</si>
  <si>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</si>
  <si>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</si>
  <si>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</si>
  <si>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</si>
  <si>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</si>
  <si>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</si>
  <si>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</si>
  <si>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</si>
  <si>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</si>
  <si>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</si>
  <si>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</si>
  <si>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</si>
  <si>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</si>
  <si>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</si>
  <si>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</si>
  <si>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</si>
  <si>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</si>
  <si>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</si>
  <si>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</si>
  <si>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</si>
  <si>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</si>
  <si>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</si>
  <si>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</si>
  <si>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</si>
  <si>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</si>
  <si>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</si>
  <si>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</si>
  <si>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</si>
  <si>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</si>
  <si>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</si>
  <si>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</si>
  <si>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</si>
  <si>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</si>
  <si>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</si>
  <si>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</si>
  <si>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</si>
  <si>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</si>
  <si>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</si>
  <si>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</si>
  <si>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</si>
  <si>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</si>
  <si>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</si>
  <si>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</si>
  <si>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</si>
  <si>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</si>
  <si>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</si>
  <si>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</si>
  <si>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</si>
  <si>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</si>
  <si>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</si>
  <si>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</si>
  <si>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</si>
  <si>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</si>
  <si>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</si>
  <si>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</si>
  <si>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</si>
  <si>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</si>
  <si>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</si>
  <si>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</si>
  <si>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</si>
  <si>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</si>
  <si>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</si>
  <si>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</si>
  <si>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</si>
  <si>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</si>
  <si>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</si>
  <si>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</si>
  <si>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</si>
  <si>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</si>
  <si>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</si>
  <si>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</si>
  <si>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</si>
  <si>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</si>
  <si>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</si>
  <si>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</si>
  <si>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</si>
  <si>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</si>
  <si>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</si>
  <si>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</si>
  <si>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</si>
  <si>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</si>
  <si>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</si>
  <si>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</si>
  <si>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</si>
  <si>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</si>
  <si>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</si>
  <si>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</si>
  <si>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</si>
  <si>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</si>
  <si>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</si>
  <si>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</si>
  <si>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</si>
  <si>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</si>
  <si>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</si>
  <si>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</si>
  <si>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</si>
  <si>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</si>
  <si>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</si>
  <si>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</si>
  <si>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</si>
  <si>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</si>
  <si>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</si>
  <si>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</si>
  <si>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</si>
  <si>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</si>
  <si>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</si>
  <si>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</si>
  <si>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</si>
  <si>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</si>
  <si>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</si>
  <si>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</si>
  <si>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</si>
  <si>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</si>
  <si>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</si>
  <si>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</si>
  <si>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</si>
  <si>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</si>
  <si>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</si>
  <si>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</si>
  <si>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</si>
  <si>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</si>
  <si>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</si>
  <si>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</si>
  <si>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</si>
  <si>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</si>
  <si>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</si>
  <si>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</si>
  <si>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</si>
  <si>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</si>
  <si>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</si>
  <si>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</si>
  <si>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</si>
  <si>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</si>
  <si>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</si>
  <si>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</si>
  <si>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</si>
  <si>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</si>
  <si>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</si>
  <si>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</si>
  <si>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</si>
  <si>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</si>
  <si>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</si>
  <si>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</si>
  <si>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</si>
  <si>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</si>
  <si>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</si>
  <si>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</si>
  <si>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</si>
  <si>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</si>
  <si>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</si>
  <si>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</si>
  <si>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</si>
  <si>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</si>
  <si>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</si>
  <si>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</si>
  <si>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</si>
  <si>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</si>
  <si>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</si>
  <si>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</si>
  <si>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</si>
  <si>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</si>
  <si>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</si>
  <si>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</si>
  <si>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</si>
  <si>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</si>
  <si>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</si>
  <si>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</si>
  <si>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</si>
  <si>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</si>
  <si>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</si>
  <si>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</si>
  <si>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</si>
  <si>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</si>
  <si>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</si>
  <si>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</si>
  <si>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</si>
  <si>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</si>
  <si>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</si>
  <si>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</si>
  <si>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</si>
  <si>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</si>
  <si>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</si>
  <si>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</si>
  <si>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</si>
  <si>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</si>
  <si>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</si>
  <si>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</si>
  <si>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</si>
  <si>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</si>
  <si>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</si>
  <si>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</si>
  <si>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</si>
  <si>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</si>
  <si>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</si>
  <si>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</si>
  <si>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</si>
  <si>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</si>
  <si>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</si>
  <si>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</si>
  <si>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</si>
  <si>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</si>
  <si>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</si>
  <si>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</si>
  <si>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</si>
  <si>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</si>
  <si>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</si>
  <si>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</si>
  <si>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</si>
  <si>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</si>
  <si>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</si>
  <si>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</si>
  <si>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</si>
  <si>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</si>
  <si>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</si>
  <si>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</si>
  <si>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</si>
  <si>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</si>
  <si>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</si>
  <si>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</si>
  <si>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</si>
  <si>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</si>
  <si>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</si>
  <si>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</si>
  <si>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</si>
  <si>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</si>
  <si>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</si>
  <si>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</si>
  <si>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</si>
  <si>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</si>
  <si>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</si>
  <si>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</si>
  <si>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</si>
  <si>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</si>
  <si>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</si>
  <si>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</si>
  <si>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</si>
  <si>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</si>
  <si>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</si>
  <si>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</si>
  <si>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</si>
  <si>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</si>
  <si>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</si>
  <si>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</si>
  <si>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</si>
  <si>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</si>
  <si>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</si>
  <si>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</si>
  <si>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</si>
  <si>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</si>
  <si>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</si>
  <si>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</si>
  <si>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</si>
  <si>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</si>
  <si>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</si>
  <si>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</si>
  <si>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</si>
  <si>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</si>
  <si>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</si>
  <si>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</si>
  <si>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</si>
  <si>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</si>
  <si>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</si>
  <si>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</si>
  <si>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</si>
  <si>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</si>
  <si>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</si>
  <si>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</si>
  <si>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</si>
  <si>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</si>
  <si>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</si>
  <si>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</si>
  <si>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</si>
  <si>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</si>
  <si>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</si>
  <si>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</si>
  <si>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</si>
  <si>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</si>
  <si>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</si>
  <si>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</si>
  <si>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</si>
  <si>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</si>
  <si>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</si>
  <si>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</si>
  <si>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</si>
  <si>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</si>
  <si>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</si>
  <si>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</si>
  <si>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</si>
  <si>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</si>
  <si>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</si>
  <si>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</si>
  <si>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</si>
  <si>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</si>
  <si>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</si>
  <si>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</si>
  <si>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</si>
  <si>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</si>
  <si>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</si>
  <si>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</si>
  <si>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</si>
  <si>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</si>
  <si>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</si>
  <si>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</si>
  <si>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</si>
  <si>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</si>
  <si>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</si>
  <si>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</si>
  <si>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</si>
  <si>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</si>
  <si>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</si>
  <si>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</si>
  <si>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</si>
  <si>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</si>
  <si>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</si>
  <si>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</si>
  <si>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</si>
  <si>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</si>
  <si>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</si>
  <si>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</si>
  <si>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</si>
  <si>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</si>
  <si>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</si>
  <si>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</si>
  <si>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</si>
  <si>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</si>
  <si>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</si>
  <si>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</si>
  <si>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</si>
  <si>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</si>
  <si>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</si>
  <si>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</si>
  <si>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</si>
  <si>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</si>
  <si>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</si>
  <si>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</si>
  <si>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</si>
  <si>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</si>
  <si>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</si>
  <si>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</si>
  <si>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</si>
  <si>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</si>
  <si>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</si>
  <si>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</si>
  <si>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</si>
  <si>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</si>
  <si>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</si>
  <si>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</si>
  <si>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</si>
  <si>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</si>
  <si>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</si>
  <si>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</si>
  <si>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</si>
  <si>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</si>
  <si>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</si>
  <si>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</si>
  <si>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</si>
  <si>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</si>
  <si>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</si>
  <si>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</si>
  <si>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</si>
  <si>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</si>
  <si>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</si>
  <si>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</si>
  <si>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</si>
  <si>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</si>
  <si>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</si>
  <si>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</si>
  <si>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</si>
  <si>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</si>
  <si>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</si>
  <si>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</si>
  <si>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</si>
  <si>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</si>
  <si>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</si>
  <si>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</si>
  <si>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</si>
  <si>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</si>
  <si>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</si>
  <si>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</si>
  <si>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</si>
  <si>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</si>
  <si>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</si>
  <si>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</si>
  <si>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</si>
  <si>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</si>
  <si>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</si>
  <si>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</si>
  <si>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</si>
  <si>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</si>
  <si>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</si>
  <si>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</si>
  <si>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</si>
  <si>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</si>
  <si>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</si>
  <si>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</si>
  <si>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</si>
  <si>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</si>
  <si>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</si>
  <si>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</si>
  <si>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</si>
  <si>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</si>
  <si>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</si>
  <si>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</si>
  <si>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</si>
  <si>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</si>
  <si>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</si>
  <si>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</si>
  <si>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</si>
  <si>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</si>
  <si>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</si>
  <si>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</si>
  <si>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</si>
  <si>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</si>
  <si>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</si>
  <si>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</si>
  <si>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</si>
  <si>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</si>
  <si>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</si>
  <si>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</si>
  <si>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</si>
  <si>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</si>
  <si>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</si>
  <si>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</si>
  <si>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</si>
  <si>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</si>
  <si>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</si>
  <si>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</si>
  <si>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</si>
  <si>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</si>
  <si>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</si>
  <si>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</si>
  <si>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</si>
  <si>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</si>
  <si>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</si>
  <si>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</si>
  <si>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</si>
  <si>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</si>
  <si>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</si>
  <si>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</si>
  <si>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</si>
  <si>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</si>
  <si>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</si>
  <si>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</si>
  <si>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</si>
  <si>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</si>
  <si>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</si>
  <si>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</si>
  <si>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</si>
  <si>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</si>
  <si>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</si>
  <si>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</si>
  <si>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</si>
  <si>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</si>
  <si>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</si>
  <si>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</si>
  <si>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</si>
  <si>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</si>
  <si>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</si>
  <si>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</si>
  <si>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</si>
  <si>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</si>
  <si>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</si>
  <si>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</si>
  <si>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</si>
  <si>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</si>
  <si>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</si>
  <si>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</si>
  <si>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</si>
  <si>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</si>
  <si>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</si>
  <si>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</si>
  <si>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</si>
  <si>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</si>
  <si>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</si>
  <si>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</si>
  <si>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</si>
  <si>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</si>
  <si>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</si>
  <si>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</si>
  <si>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</si>
  <si>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</si>
  <si>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</si>
  <si>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</si>
  <si>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</si>
  <si>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</si>
  <si>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</si>
  <si>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</si>
  <si>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</si>
  <si>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</si>
  <si>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</si>
  <si>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</si>
  <si>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</si>
  <si>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</si>
  <si>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</si>
  <si>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</si>
  <si>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</si>
  <si>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</si>
  <si>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</si>
  <si>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</si>
  <si>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</si>
  <si>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</si>
  <si>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</si>
  <si>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</si>
  <si>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</si>
  <si>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</si>
  <si>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</si>
  <si>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</si>
  <si>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</si>
  <si>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</si>
  <si>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</si>
  <si>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</si>
  <si>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</si>
  <si>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</si>
  <si>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</si>
  <si>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</si>
  <si>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</si>
  <si>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</si>
  <si>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</si>
  <si>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</si>
  <si>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</si>
  <si>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</si>
  <si>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</si>
  <si>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</si>
  <si>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</si>
  <si>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</si>
  <si>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</si>
  <si>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</si>
  <si>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</si>
  <si>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</si>
  <si>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</si>
  <si>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</si>
  <si>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</si>
  <si>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</si>
  <si>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</si>
  <si>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</si>
  <si>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</si>
  <si>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</si>
  <si>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</si>
  <si>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</si>
  <si>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</si>
  <si>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</si>
  <si>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</si>
  <si>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</si>
  <si>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</si>
  <si>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</si>
  <si>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</si>
  <si>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</si>
  <si>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</si>
  <si>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</si>
  <si>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</si>
  <si>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</si>
  <si>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</si>
  <si>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</si>
  <si>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</si>
  <si>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</si>
  <si>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</si>
  <si>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</si>
  <si>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</si>
  <si>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</si>
  <si>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</si>
  <si>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</si>
  <si>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</si>
  <si>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</si>
  <si>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</si>
  <si>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</si>
  <si>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</si>
  <si>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</si>
  <si>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</si>
  <si>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</si>
  <si>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</si>
  <si>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</si>
  <si>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</si>
  <si>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</si>
  <si>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</si>
  <si>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</si>
  <si>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</si>
  <si>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</si>
  <si>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</si>
  <si>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</si>
  <si>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</si>
  <si>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</si>
  <si>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</si>
  <si>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</si>
  <si>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</si>
  <si>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</si>
  <si>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</si>
  <si>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</si>
  <si>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</si>
  <si>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</si>
  <si>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</si>
  <si>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</si>
  <si>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</si>
  <si>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</si>
  <si>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</si>
  <si>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</si>
  <si>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</si>
  <si>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</si>
  <si>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</si>
  <si>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</si>
  <si>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</si>
  <si>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</si>
  <si>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</si>
  <si>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</si>
  <si>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</si>
  <si>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</si>
  <si>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</si>
  <si>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</si>
  <si>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</si>
  <si>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</si>
  <si>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</si>
  <si>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</si>
  <si>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</si>
  <si>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</si>
  <si>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</si>
  <si>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</si>
  <si>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</si>
  <si>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</si>
  <si>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</si>
  <si>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</si>
  <si>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</si>
  <si>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</si>
  <si>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</si>
  <si>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</si>
  <si>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</si>
  <si>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</si>
  <si>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</si>
  <si>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</si>
  <si>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</si>
  <si>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</si>
  <si>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</si>
  <si>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</si>
  <si>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</si>
  <si>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</si>
  <si>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</si>
  <si>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</si>
  <si>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</si>
  <si>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</si>
  <si>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</si>
  <si>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</si>
  <si>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</si>
  <si>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</si>
  <si>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</si>
  <si>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</si>
  <si>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</si>
  <si>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</si>
  <si>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</si>
  <si>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</si>
  <si>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</si>
  <si>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</si>
  <si>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</si>
  <si>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</si>
  <si>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</si>
  <si>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</si>
  <si>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</si>
  <si>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</si>
  <si>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</si>
  <si>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</si>
  <si>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</si>
  <si>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</si>
  <si>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</si>
  <si>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</si>
  <si>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</si>
  <si>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</si>
  <si>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</si>
  <si>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</si>
  <si>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</si>
  <si>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</si>
  <si>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</si>
  <si>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</si>
  <si>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</si>
  <si>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</si>
  <si>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</si>
  <si>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</si>
  <si>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</si>
  <si>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</si>
  <si>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</si>
  <si>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</si>
  <si>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</si>
  <si>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</si>
  <si>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</si>
  <si>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</si>
  <si>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</si>
  <si>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</si>
  <si>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</si>
  <si>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</si>
  <si>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</si>
  <si>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</si>
  <si>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</si>
  <si>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</si>
  <si>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</si>
  <si>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</si>
  <si>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</si>
  <si>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</si>
  <si>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</si>
  <si>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</si>
  <si>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</si>
  <si>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</si>
  <si>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</si>
  <si>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</si>
  <si>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</si>
  <si>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</si>
  <si>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</si>
  <si>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</si>
  <si>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</si>
  <si>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</si>
  <si>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</si>
  <si>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</si>
  <si>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</si>
  <si>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</si>
  <si>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</si>
  <si>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</si>
  <si>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</si>
  <si>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</si>
  <si>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</si>
  <si>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</si>
  <si>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</si>
  <si>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</si>
  <si>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</si>
  <si>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</si>
  <si>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</si>
  <si>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</si>
  <si>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</si>
  <si>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</si>
  <si>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</si>
  <si>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</si>
  <si>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</si>
  <si>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</si>
  <si>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</si>
  <si>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</si>
  <si>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</si>
  <si>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</si>
  <si>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</si>
  <si>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</si>
  <si>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</si>
  <si>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</si>
  <si>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</si>
  <si>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</si>
  <si>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</si>
  <si>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</si>
  <si>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</si>
  <si>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</si>
  <si>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</si>
  <si>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</si>
  <si>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</si>
  <si>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</si>
  <si>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</si>
  <si>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</si>
  <si>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</si>
  <si>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</si>
  <si>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</si>
  <si>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</si>
  <si>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</si>
  <si>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</si>
  <si>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</si>
  <si>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</si>
  <si>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</si>
  <si>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</si>
  <si>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</si>
  <si>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</si>
  <si>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</si>
  <si>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</si>
  <si>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</si>
  <si>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</si>
  <si>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</si>
  <si>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</si>
  <si>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</si>
  <si>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</si>
  <si>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</si>
  <si>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</si>
  <si>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</si>
  <si>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</si>
  <si>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</si>
  <si>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</si>
  <si>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</si>
  <si>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</si>
  <si>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</si>
  <si>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</si>
  <si>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</si>
  <si>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</si>
  <si>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</si>
  <si>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</si>
  <si>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</si>
  <si>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</si>
  <si>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</si>
  <si>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</si>
  <si>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</si>
  <si>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</si>
  <si>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</si>
  <si>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</si>
  <si>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</si>
  <si>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</si>
  <si>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</si>
  <si>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</si>
  <si>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</si>
  <si>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</si>
  <si>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</si>
  <si>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</si>
  <si>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</si>
  <si>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</si>
  <si>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</si>
  <si>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</si>
  <si>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</si>
  <si>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</si>
  <si>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</si>
  <si>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</si>
  <si>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</si>
  <si>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</si>
  <si>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</si>
  <si>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</si>
  <si>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</si>
  <si>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</si>
  <si>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</si>
  <si>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</si>
  <si>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</si>
  <si>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</si>
  <si>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</si>
  <si>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</si>
  <si>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</si>
  <si>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</si>
  <si>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</si>
  <si>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</si>
  <si>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</si>
  <si>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</si>
  <si>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</si>
  <si>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</si>
  <si>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</si>
  <si>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</si>
  <si>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</si>
  <si>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</si>
  <si>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</si>
  <si>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</si>
  <si>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</si>
  <si>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</si>
  <si>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</si>
  <si>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</si>
  <si>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</si>
  <si>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</si>
  <si>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</si>
  <si>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</si>
  <si>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</si>
  <si>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</si>
  <si>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</si>
  <si>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</si>
  <si>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</si>
  <si>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</si>
  <si>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</si>
  <si>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</si>
  <si>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</si>
  <si>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</si>
  <si>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</si>
  <si>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</si>
  <si>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</si>
  <si>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</si>
  <si>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</si>
  <si>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</si>
  <si>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</si>
  <si>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</si>
  <si>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</si>
  <si>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</si>
  <si>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</si>
  <si>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</si>
  <si>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</si>
  <si>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</si>
  <si>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</si>
  <si>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</si>
  <si>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</si>
  <si>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</si>
  <si>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</si>
  <si>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</si>
  <si>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</si>
  <si>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</si>
  <si>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</si>
  <si>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</si>
  <si>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</si>
  <si>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</si>
  <si>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</si>
  <si>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</si>
  <si>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</si>
  <si>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</si>
  <si>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</si>
  <si>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</si>
  <si>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</si>
  <si>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</si>
  <si>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</si>
  <si>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</si>
  <si>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</si>
  <si>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</si>
  <si>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</si>
  <si>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</si>
  <si>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</si>
  <si>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</si>
  <si>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</si>
  <si>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</si>
  <si>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</si>
  <si>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</si>
  <si>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</si>
  <si>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</si>
  <si>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</si>
  <si>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</si>
  <si>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</si>
  <si>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</si>
  <si>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</si>
  <si>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</si>
  <si>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</si>
  <si>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</si>
  <si>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</si>
  <si>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</si>
  <si>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</si>
  <si>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</si>
  <si>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</si>
  <si>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</si>
  <si>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</si>
  <si>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</si>
  <si>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</si>
  <si>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</si>
  <si>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</si>
  <si>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</si>
  <si>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</si>
  <si>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</si>
  <si>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</si>
  <si>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</si>
  <si>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</si>
  <si>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</si>
  <si>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</si>
  <si>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</si>
  <si>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</si>
  <si>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</si>
  <si>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</si>
  <si>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</si>
  <si>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</si>
  <si>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</si>
  <si>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</si>
  <si>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</si>
  <si>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</si>
  <si>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</si>
  <si>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</si>
  <si>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</si>
  <si>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</si>
  <si>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</si>
  <si>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</si>
  <si>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</si>
  <si>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</si>
  <si>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</si>
  <si>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</si>
  <si>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</si>
  <si>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</si>
  <si>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</si>
  <si>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</si>
  <si>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</si>
  <si>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</si>
  <si>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</si>
  <si>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</si>
  <si>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</si>
  <si>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</si>
  <si>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</si>
  <si>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</si>
  <si>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</si>
  <si>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</si>
  <si>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</si>
  <si>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</si>
  <si>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</si>
  <si>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</si>
  <si>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</si>
  <si>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</si>
  <si>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</si>
  <si>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</si>
  <si>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</si>
  <si>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</si>
  <si>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</si>
  <si>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</si>
  <si>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</si>
  <si>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</si>
  <si>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</si>
  <si>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</si>
  <si>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</si>
  <si>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</si>
  <si>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</si>
  <si>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</si>
  <si>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</si>
  <si>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</si>
  <si>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</si>
  <si>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</si>
  <si>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</si>
  <si>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</si>
  <si>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</si>
  <si>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</si>
  <si>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</si>
  <si>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</si>
  <si>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</si>
  <si>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</si>
  <si>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</si>
  <si>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</si>
  <si>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</si>
  <si>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</si>
  <si>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</si>
  <si>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</si>
  <si>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</si>
  <si>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</si>
  <si>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</si>
  <si>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</si>
  <si>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</si>
  <si>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</si>
  <si>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</si>
  <si>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</si>
  <si>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</si>
  <si>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</si>
  <si>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</si>
  <si>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</si>
  <si>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</si>
  <si>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</si>
  <si>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</si>
  <si>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</si>
  <si>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</si>
  <si>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</si>
  <si>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</si>
  <si>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</si>
  <si>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</si>
  <si>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</si>
  <si>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</si>
  <si>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</si>
  <si>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</si>
  <si>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</si>
  <si>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</si>
  <si>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</si>
  <si>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</si>
  <si>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</si>
  <si>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</si>
  <si>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</si>
  <si>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</si>
  <si>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</si>
  <si>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</si>
  <si>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</si>
  <si>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</si>
  <si>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</si>
  <si>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</si>
  <si>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</si>
  <si>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</si>
  <si>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</si>
  <si>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</si>
  <si>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</si>
  <si>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</si>
  <si>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</si>
  <si>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</si>
  <si>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</si>
  <si>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</si>
  <si>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</si>
  <si>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</si>
  <si>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</si>
  <si>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</si>
  <si>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</si>
  <si>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</si>
  <si>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</si>
  <si>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</si>
  <si>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</si>
  <si>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</si>
  <si>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</si>
  <si>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</si>
  <si>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</si>
  <si>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</si>
  <si>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</si>
  <si>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</si>
  <si>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</si>
  <si>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</si>
  <si>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</si>
  <si>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</si>
  <si>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</si>
  <si>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</si>
  <si>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</si>
  <si>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</si>
  <si>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</si>
  <si>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</si>
  <si>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</si>
  <si>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</si>
  <si>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</si>
  <si>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</si>
  <si>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</si>
  <si>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</si>
  <si>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</si>
  <si>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</si>
  <si>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</si>
  <si>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</si>
  <si>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</si>
  <si>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</si>
  <si>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</si>
  <si>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</si>
  <si>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</si>
  <si>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</si>
  <si>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</si>
  <si>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</si>
  <si>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</si>
  <si>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</si>
  <si>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</si>
  <si>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</si>
  <si>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</si>
  <si>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</si>
  <si>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</si>
  <si>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</si>
  <si>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</si>
  <si>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</si>
  <si>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</si>
  <si>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</si>
  <si>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</si>
  <si>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</si>
  <si>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</si>
  <si>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</si>
  <si>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</si>
  <si>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</si>
  <si>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</si>
  <si>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</si>
  <si>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</si>
  <si>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</si>
  <si>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</si>
  <si>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</si>
  <si>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</si>
  <si>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</si>
  <si>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</si>
  <si>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</si>
  <si>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</si>
  <si>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</si>
  <si>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</si>
  <si>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</si>
  <si>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</si>
  <si>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</si>
  <si>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</si>
  <si>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</si>
  <si>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</si>
  <si>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</si>
  <si>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</si>
  <si>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</si>
  <si>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</si>
  <si>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</si>
  <si>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</si>
  <si>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</si>
  <si>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</si>
  <si>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</si>
  <si>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</si>
  <si>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</si>
  <si>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</si>
  <si>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</si>
  <si>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</si>
  <si>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</si>
  <si>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</si>
  <si>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</si>
  <si>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</si>
  <si>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</si>
  <si>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</si>
  <si>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</si>
  <si>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</si>
  <si>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</si>
  <si>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</si>
  <si>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</si>
  <si>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</si>
  <si>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</si>
  <si>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</si>
  <si>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</si>
  <si>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</si>
  <si>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</si>
  <si>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</si>
  <si>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</si>
  <si>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</si>
  <si>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</si>
  <si>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</si>
  <si>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</si>
  <si>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</si>
  <si>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</si>
  <si>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</si>
  <si>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</si>
  <si>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</si>
  <si>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</si>
  <si>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</si>
  <si>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</si>
  <si>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</si>
  <si>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</si>
  <si>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</si>
  <si>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</si>
  <si>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</si>
  <si>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</si>
  <si>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</si>
  <si>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</si>
  <si>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</si>
  <si>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</si>
  <si>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</si>
  <si>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</si>
  <si>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</si>
  <si>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</si>
  <si>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</si>
  <si>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</si>
  <si>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</si>
  <si>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</si>
  <si>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</si>
  <si>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</si>
  <si>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</si>
  <si>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</si>
  <si>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</si>
  <si>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</si>
  <si>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</si>
  <si>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</si>
  <si>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</si>
  <si>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</si>
  <si>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</si>
  <si>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</si>
  <si>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</si>
  <si>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</si>
  <si>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</si>
  <si>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</si>
  <si>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</si>
  <si>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</si>
  <si>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</si>
  <si>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</si>
  <si>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</si>
  <si>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</si>
  <si>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</si>
  <si>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</si>
  <si>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</si>
  <si>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</si>
  <si>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</si>
  <si>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</si>
  <si>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</si>
  <si>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</si>
  <si>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</si>
  <si>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</si>
  <si>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</si>
  <si>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</si>
  <si>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</si>
  <si>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</si>
  <si>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</si>
  <si>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</si>
  <si>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</si>
  <si>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</si>
  <si>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</si>
  <si>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</si>
  <si>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</si>
  <si>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</si>
  <si>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</si>
  <si>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</si>
  <si>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</si>
  <si>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</si>
  <si>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</si>
  <si>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</si>
  <si>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</si>
  <si>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</si>
  <si>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</si>
  <si>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</si>
  <si>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</si>
  <si>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</si>
  <si>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</si>
  <si>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</si>
  <si>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</si>
  <si>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</si>
  <si>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</si>
  <si>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</si>
  <si>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</si>
  <si>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</si>
  <si>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</si>
  <si>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</si>
  <si>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</si>
  <si>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</si>
  <si>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</si>
  <si>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</si>
  <si>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</si>
  <si>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</si>
  <si>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</si>
  <si>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</si>
  <si>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</si>
  <si>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</si>
  <si>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</si>
  <si>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</si>
  <si>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</si>
  <si>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</si>
  <si>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</si>
  <si>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</si>
  <si>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</si>
  <si>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</si>
  <si>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</si>
  <si>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</si>
  <si>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</si>
  <si>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</si>
  <si>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</si>
  <si>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</si>
  <si>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</si>
  <si>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</si>
  <si>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</si>
  <si>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</si>
  <si>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</si>
  <si>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</si>
  <si>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</si>
  <si>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</si>
  <si>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</si>
  <si>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</si>
  <si>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</si>
  <si>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</si>
  <si>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</si>
  <si>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</si>
  <si>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</si>
  <si>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</si>
  <si>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</si>
  <si>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</si>
  <si>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</si>
  <si>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</si>
  <si>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</si>
  <si>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</si>
  <si>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</si>
  <si>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</si>
  <si>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</si>
  <si>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</si>
  <si>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</si>
  <si>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</si>
  <si>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</si>
  <si>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</si>
  <si>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</si>
  <si>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</si>
  <si>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</si>
  <si>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</si>
  <si>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</si>
  <si>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</si>
  <si>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</si>
  <si>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</si>
  <si>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</si>
  <si>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</si>
  <si>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</si>
  <si>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</si>
  <si>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</si>
  <si>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</si>
  <si>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</si>
  <si>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</si>
  <si>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</si>
  <si>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</si>
  <si>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</si>
  <si>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</si>
  <si>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</si>
  <si>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</si>
  <si>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</si>
  <si>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</si>
  <si>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</si>
  <si>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</si>
  <si>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</si>
  <si>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</si>
  <si>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</si>
  <si>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</si>
  <si>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</si>
  <si>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</si>
  <si>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</si>
  <si>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</si>
  <si>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</si>
  <si>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</si>
  <si>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</si>
  <si>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</si>
  <si>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</si>
  <si>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</si>
  <si>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</si>
  <si>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</si>
  <si>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</si>
  <si>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</si>
  <si>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</si>
  <si>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</si>
  <si>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</si>
  <si>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</si>
  <si>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</si>
  <si>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</si>
  <si>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</si>
  <si>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</si>
  <si>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</si>
  <si>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</si>
  <si>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</si>
  <si>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</si>
  <si>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</si>
  <si>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</si>
  <si>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</si>
  <si>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</si>
  <si>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</si>
  <si>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</si>
  <si>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</si>
  <si>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</si>
  <si>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</si>
  <si>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</si>
  <si>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</si>
  <si>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</si>
  <si>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</si>
  <si>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</si>
  <si>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</si>
  <si>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</si>
  <si>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</si>
  <si>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</si>
  <si>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</si>
  <si>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</si>
  <si>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</si>
  <si>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</si>
  <si>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</si>
  <si>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</si>
  <si>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</si>
  <si>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</si>
  <si>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</si>
  <si>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</si>
  <si>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</si>
  <si>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</si>
  <si>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</si>
  <si>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</si>
  <si>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</si>
  <si>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</si>
  <si>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</si>
  <si>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</si>
  <si>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</si>
  <si>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</si>
  <si>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</si>
  <si>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</si>
  <si>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</si>
  <si>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</si>
  <si>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</si>
  <si>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</si>
  <si>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</si>
  <si>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</si>
  <si>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</si>
  <si>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</si>
  <si>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</si>
  <si>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</si>
  <si>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</si>
  <si>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</si>
  <si>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</si>
  <si>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</si>
  <si>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</si>
  <si>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</si>
  <si>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</si>
  <si>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</si>
  <si>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</si>
  <si>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</si>
  <si>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</si>
  <si>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</si>
  <si>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</si>
  <si>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</si>
  <si>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</si>
  <si>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</si>
  <si>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</si>
  <si>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</si>
  <si>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</si>
  <si>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</si>
  <si>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</si>
  <si>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</si>
  <si>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</si>
  <si>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</si>
  <si>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</si>
  <si>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</si>
  <si>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</si>
  <si>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</si>
  <si>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</si>
  <si>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</si>
  <si>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</si>
  <si>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</si>
  <si>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</si>
  <si>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</si>
  <si>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</si>
  <si>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</si>
  <si>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</si>
  <si>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</si>
  <si>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</si>
  <si>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</si>
  <si>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</si>
  <si>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</si>
  <si>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</si>
  <si>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</si>
  <si>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</si>
  <si>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</si>
  <si>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</si>
  <si>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</si>
  <si>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</si>
  <si>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</si>
  <si>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</si>
  <si>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</si>
  <si>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</si>
  <si>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</si>
  <si>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</si>
  <si>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</si>
  <si>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</si>
  <si>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</si>
  <si>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</si>
  <si>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</si>
  <si>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</si>
  <si>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</si>
  <si>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</si>
  <si>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</si>
  <si>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</si>
  <si>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</si>
  <si>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</si>
  <si>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</si>
  <si>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</si>
  <si>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</si>
  <si>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</si>
  <si>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</si>
  <si>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</si>
  <si>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</si>
  <si>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</si>
  <si>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</si>
  <si>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</si>
  <si>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</si>
  <si>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</si>
  <si>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</si>
  <si>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</si>
  <si>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</si>
  <si>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</si>
  <si>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</si>
  <si>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</si>
  <si>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</si>
  <si>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</si>
  <si>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</si>
  <si>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</si>
  <si>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</si>
  <si>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</si>
  <si>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</si>
  <si>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</si>
  <si>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</si>
  <si>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</si>
  <si>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</si>
  <si>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</si>
  <si>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</si>
  <si>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</si>
  <si>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</si>
  <si>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</si>
  <si>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</si>
  <si>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</si>
  <si>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</si>
  <si>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</si>
  <si>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</si>
  <si>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</si>
  <si>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</si>
  <si>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</si>
  <si>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</si>
  <si>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</si>
  <si>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</si>
  <si>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</si>
  <si>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</si>
  <si>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</si>
  <si>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</si>
  <si>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</si>
  <si>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</si>
  <si>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</si>
  <si>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</si>
  <si>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</si>
  <si>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</si>
  <si>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</si>
  <si>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</si>
  <si>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</si>
  <si>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</si>
  <si>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</si>
  <si>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</si>
  <si>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</si>
  <si>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</si>
  <si>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</si>
  <si>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</si>
  <si>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</si>
  <si>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</si>
  <si>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</si>
  <si>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</si>
  <si>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</si>
  <si>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</si>
  <si>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</si>
  <si>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</si>
  <si>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</si>
  <si>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</si>
  <si>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</si>
  <si>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</si>
  <si>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</si>
  <si>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</si>
  <si>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</si>
  <si>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</si>
  <si>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</si>
  <si>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</si>
  <si>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</si>
  <si>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</si>
  <si>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</si>
  <si>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</si>
  <si>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</si>
  <si>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</si>
  <si>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</si>
  <si>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</si>
  <si>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</si>
  <si>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</si>
  <si>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</si>
  <si>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</si>
  <si>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</si>
  <si>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</si>
  <si>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</si>
  <si>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</si>
  <si>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</si>
  <si>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</si>
  <si>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</si>
  <si>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</si>
  <si>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</si>
  <si>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</si>
  <si>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</si>
  <si>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</si>
  <si>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</si>
  <si>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</si>
  <si>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</si>
  <si>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</si>
  <si>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</si>
  <si>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</si>
  <si>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</si>
  <si>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</si>
  <si>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</si>
  <si>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</si>
  <si>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</si>
  <si>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</si>
  <si>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</si>
  <si>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</si>
  <si>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</si>
  <si>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</si>
  <si>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</si>
  <si>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</si>
  <si>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</si>
  <si>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</si>
  <si>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</si>
  <si>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</si>
  <si>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</si>
  <si>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</si>
  <si>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</si>
  <si>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</si>
  <si>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</si>
  <si>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</si>
  <si>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</si>
  <si>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</si>
  <si>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</si>
  <si>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</si>
  <si>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</si>
  <si>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</si>
  <si>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</si>
  <si>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</si>
  <si>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</si>
  <si>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</si>
  <si>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</si>
  <si>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</si>
  <si>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</si>
  <si>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</si>
  <si>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</si>
  <si>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</si>
  <si>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</si>
  <si>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</si>
  <si>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</si>
  <si>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</si>
  <si>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</si>
  <si>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</si>
  <si>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</si>
  <si>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</si>
  <si>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</si>
  <si>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</si>
  <si>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</si>
  <si>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</si>
  <si>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</si>
  <si>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</si>
  <si>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</si>
  <si>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</si>
  <si>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</si>
  <si>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</si>
  <si>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</si>
  <si>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</si>
  <si>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</si>
  <si>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</si>
  <si>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</si>
  <si>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</si>
  <si>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</si>
  <si>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</si>
  <si>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</si>
  <si>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</si>
  <si>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</si>
  <si>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</si>
  <si>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</si>
  <si>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</si>
  <si>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</si>
  <si>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</si>
  <si>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</si>
  <si>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</si>
  <si>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</si>
  <si>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</si>
  <si>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</si>
  <si>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</si>
  <si>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</si>
  <si>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</si>
  <si>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</si>
  <si>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</si>
  <si>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</si>
  <si>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</si>
  <si>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</si>
  <si>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</si>
  <si>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</si>
  <si>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</si>
  <si>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</si>
  <si>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</si>
  <si>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</si>
  <si>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</si>
  <si>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</si>
  <si>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</si>
  <si>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</si>
  <si>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</si>
  <si>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</si>
  <si>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</si>
  <si>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</si>
  <si>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</si>
  <si>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</si>
  <si>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</si>
  <si>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</si>
  <si>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</si>
  <si>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</si>
  <si>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</si>
  <si>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</si>
  <si>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</si>
  <si>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</si>
  <si>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</si>
  <si>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</si>
  <si>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</si>
  <si>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</si>
  <si>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</si>
  <si>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</si>
  <si>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</si>
  <si>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</si>
  <si>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</si>
  <si>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</si>
  <si>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</si>
  <si>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</si>
  <si>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</si>
  <si>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</si>
  <si>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</si>
  <si>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</si>
  <si>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</si>
  <si>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</si>
  <si>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</si>
  <si>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</si>
  <si>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</si>
  <si>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</si>
  <si>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</si>
  <si>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</si>
  <si>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</si>
  <si>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</si>
  <si>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</si>
  <si>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</si>
  <si>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</si>
  <si>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</si>
  <si>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</si>
  <si>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</si>
  <si>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</si>
  <si>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</si>
  <si>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</si>
  <si>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</si>
  <si>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</si>
  <si>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</si>
  <si>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</si>
  <si>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</si>
  <si>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</si>
  <si>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</si>
  <si>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</si>
  <si>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</si>
  <si>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</si>
  <si>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</si>
  <si>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</si>
  <si>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</si>
  <si>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</si>
  <si>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</si>
  <si>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</si>
  <si>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</si>
  <si>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</si>
  <si>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</si>
  <si>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</si>
  <si>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</si>
  <si>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</si>
  <si>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</si>
  <si>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</si>
  <si>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</si>
  <si>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</si>
  <si>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</si>
  <si>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</si>
  <si>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</si>
  <si>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</si>
  <si>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</si>
  <si>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</si>
  <si>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</si>
  <si>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</si>
  <si>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</si>
  <si>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</si>
  <si>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</si>
  <si>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</si>
  <si>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</si>
  <si>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</si>
  <si>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</si>
  <si>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</si>
  <si>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</si>
  <si>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</si>
  <si>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</si>
  <si>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</si>
  <si>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</si>
  <si>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</si>
  <si>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</si>
  <si>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</si>
  <si>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</si>
  <si>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</si>
  <si>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</si>
  <si>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</si>
  <si>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</si>
  <si>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</si>
  <si>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</si>
  <si>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</si>
  <si>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</si>
  <si>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</si>
  <si>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</si>
  <si>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</si>
  <si>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</si>
  <si>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</si>
  <si>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</si>
  <si>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</si>
  <si>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</si>
  <si>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</si>
  <si>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</si>
  <si>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</si>
  <si>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</si>
  <si>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</si>
  <si>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</si>
  <si>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</si>
  <si>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</si>
  <si>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</si>
  <si>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</si>
  <si>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</si>
  <si>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</si>
  <si>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</si>
  <si>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</si>
  <si>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</si>
  <si>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</si>
  <si>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</si>
  <si>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</si>
  <si>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</si>
  <si>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</si>
  <si>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</si>
  <si>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</si>
  <si>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</si>
  <si>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</si>
  <si>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</si>
  <si>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</si>
  <si>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</si>
  <si>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</si>
  <si>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</si>
  <si>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</si>
  <si>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</si>
  <si>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</si>
  <si>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</si>
  <si>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</si>
  <si>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</si>
  <si>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</si>
  <si>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</si>
  <si>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</si>
  <si>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</si>
  <si>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</si>
  <si>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</si>
  <si>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</si>
  <si>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</si>
  <si>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</si>
  <si>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</si>
  <si>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</si>
  <si>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</si>
  <si>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</si>
  <si>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</si>
  <si>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</si>
  <si>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</si>
  <si>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</si>
  <si>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</si>
  <si>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</si>
  <si>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</si>
  <si>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</si>
  <si>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</si>
  <si>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</si>
  <si>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</si>
  <si>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</si>
  <si>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</si>
  <si>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</si>
  <si>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</si>
  <si>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</si>
  <si>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</si>
  <si>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</si>
  <si>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</si>
  <si>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</si>
  <si>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</si>
  <si>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</si>
  <si>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</si>
  <si>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</si>
  <si>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</si>
  <si>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</si>
  <si>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</si>
  <si>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</si>
  <si>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</si>
  <si>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</si>
  <si>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</si>
  <si>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</si>
  <si>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</si>
  <si>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</si>
  <si>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</si>
  <si>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</si>
  <si>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</si>
  <si>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</si>
  <si>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</si>
  <si>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</si>
  <si>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</si>
  <si>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</si>
  <si>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</si>
  <si>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</si>
  <si>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</si>
  <si>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</si>
  <si>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</si>
  <si>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</si>
  <si>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</si>
  <si>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</si>
  <si>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</si>
  <si>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</si>
  <si>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</si>
  <si>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</si>
  <si>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</si>
  <si>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</si>
  <si>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</si>
  <si>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</si>
  <si>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</si>
  <si>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</si>
  <si>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</si>
  <si>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</si>
  <si>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</si>
  <si>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</si>
  <si>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</si>
  <si>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</si>
  <si>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</si>
  <si>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</si>
  <si>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</si>
  <si>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</si>
  <si>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</si>
  <si>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</si>
  <si>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</si>
  <si>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</si>
  <si>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</si>
  <si>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</si>
  <si>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</si>
  <si>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</si>
  <si>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</si>
  <si>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</si>
  <si>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</si>
  <si>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</si>
  <si>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</si>
  <si>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</si>
  <si>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</si>
  <si>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</si>
  <si>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</si>
  <si>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</si>
  <si>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</si>
  <si>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</si>
  <si>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</si>
  <si>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</si>
  <si>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</si>
  <si>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</si>
  <si>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</si>
  <si>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</si>
  <si>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</si>
  <si>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</si>
  <si>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</si>
  <si>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</si>
  <si>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</si>
  <si>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</si>
  <si>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</si>
  <si>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</si>
  <si>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</si>
  <si>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</si>
  <si>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</si>
  <si>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</si>
  <si>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</si>
  <si>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</si>
  <si>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</si>
  <si>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</si>
  <si>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</si>
  <si>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</si>
  <si>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</si>
  <si>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</si>
  <si>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</si>
  <si>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</si>
  <si>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</si>
  <si>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</si>
  <si>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</si>
  <si>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</si>
  <si>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</si>
  <si>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</si>
  <si>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</si>
  <si>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</si>
  <si>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</si>
  <si>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</si>
  <si>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</si>
  <si>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</si>
  <si>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</si>
  <si>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</si>
  <si>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</si>
  <si>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</si>
  <si>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</si>
  <si>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</si>
  <si>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</si>
  <si>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</si>
  <si>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</si>
  <si>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</si>
  <si>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</si>
  <si>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</si>
  <si>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</si>
  <si>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</si>
  <si>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</si>
  <si>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</si>
  <si>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</si>
  <si>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</si>
  <si>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</si>
  <si>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</si>
  <si>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</si>
  <si>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</si>
  <si>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</si>
  <si>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</si>
  <si>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</si>
  <si>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</si>
  <si>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</si>
  <si>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</si>
  <si>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</si>
  <si>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</si>
  <si>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</si>
  <si>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</si>
  <si>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</si>
  <si>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</si>
  <si>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</si>
  <si>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</si>
  <si>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</si>
  <si>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</si>
  <si>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</si>
  <si>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</si>
  <si>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</si>
  <si>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</si>
  <si>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</si>
  <si>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</si>
  <si>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</si>
  <si>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</si>
  <si>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</si>
  <si>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</si>
  <si>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</si>
  <si>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</si>
  <si>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</si>
  <si>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</si>
  <si>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</si>
  <si>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</si>
  <si>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</si>
  <si>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</si>
  <si>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</si>
  <si>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</si>
  <si>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</si>
  <si>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</si>
  <si>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</si>
  <si>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</si>
  <si>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</si>
  <si>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</si>
  <si>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</si>
  <si>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</si>
  <si>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</si>
  <si>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</si>
  <si>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</si>
  <si>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</si>
  <si>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</si>
  <si>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</si>
  <si>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</si>
  <si>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</si>
  <si>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</si>
  <si>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</si>
  <si>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</si>
  <si>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</si>
  <si>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</si>
  <si>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</si>
  <si>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</si>
  <si>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</si>
  <si>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</si>
  <si>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</si>
  <si>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</si>
  <si>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</si>
  <si>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</si>
  <si>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</si>
  <si>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</si>
  <si>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</si>
  <si>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</si>
  <si>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</si>
  <si>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</si>
  <si>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</si>
  <si>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</si>
  <si>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</si>
  <si>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</si>
  <si>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</si>
  <si>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</si>
  <si>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</si>
  <si>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</si>
  <si>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</si>
  <si>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</si>
  <si>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</si>
  <si>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</si>
  <si>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</si>
  <si>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</si>
  <si>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</si>
  <si>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</si>
  <si>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</si>
  <si>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</si>
  <si>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</si>
  <si>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</si>
  <si>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</si>
  <si>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</si>
  <si>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</si>
  <si>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</si>
  <si>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</si>
  <si>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</si>
  <si>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</si>
  <si>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</si>
  <si>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</si>
  <si>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</si>
  <si>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</si>
  <si>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</si>
  <si>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</si>
  <si>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</si>
  <si>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</si>
  <si>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</si>
  <si>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</si>
  <si>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</si>
  <si>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</si>
  <si>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</si>
  <si>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</si>
  <si>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</si>
  <si>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</si>
  <si>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</si>
  <si>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</si>
  <si>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</si>
  <si>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</si>
  <si>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</si>
  <si>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</si>
  <si>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</si>
  <si>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</si>
  <si>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</si>
  <si>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</si>
  <si>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</si>
  <si>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</si>
  <si>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</si>
  <si>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</si>
  <si>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</si>
  <si>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</si>
  <si>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</si>
  <si>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</si>
  <si>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</si>
  <si>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</si>
  <si>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</si>
  <si>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</si>
  <si>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</si>
  <si>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</si>
  <si>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</si>
  <si>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</si>
  <si>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</si>
  <si>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</si>
  <si>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</si>
  <si>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</si>
  <si>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</si>
  <si>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</si>
  <si>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</si>
  <si>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</si>
  <si>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</si>
  <si>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</si>
  <si>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</si>
  <si>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</si>
  <si>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</si>
  <si>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</si>
  <si>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</si>
  <si>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</si>
  <si>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</si>
  <si>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</si>
  <si>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</si>
  <si>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</si>
  <si>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</si>
  <si>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</si>
  <si>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</si>
  <si>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</si>
  <si>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</si>
  <si>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</si>
  <si>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</si>
  <si>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</si>
  <si>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</si>
  <si>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</si>
  <si>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</si>
  <si>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</si>
  <si>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</si>
  <si>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</si>
  <si>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</si>
  <si>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</si>
  <si>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</si>
  <si>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</si>
  <si>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</si>
  <si>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</si>
  <si>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</si>
  <si>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</si>
  <si>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</si>
  <si>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</si>
  <si>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</si>
  <si>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</si>
  <si>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</si>
  <si>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</si>
  <si>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</si>
  <si>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</si>
  <si>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</si>
  <si>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</si>
  <si>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</si>
  <si>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</si>
  <si>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</si>
  <si>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</si>
  <si>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</si>
  <si>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</si>
  <si>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</si>
  <si>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</si>
  <si>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</si>
  <si>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</si>
  <si>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</si>
  <si>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</si>
  <si>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</si>
  <si>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</si>
  <si>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</si>
  <si>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</si>
  <si>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</si>
  <si>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</si>
  <si>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</si>
  <si>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</si>
  <si>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</si>
  <si>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</si>
  <si>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</si>
  <si>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</si>
  <si>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</si>
  <si>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</si>
  <si>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</si>
  <si>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</si>
  <si>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</si>
  <si>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</si>
  <si>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</si>
  <si>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</si>
  <si>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</si>
  <si>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</si>
  <si>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</si>
  <si>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</si>
  <si>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</si>
  <si>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</si>
  <si>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</si>
  <si>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</si>
  <si>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</si>
  <si>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</si>
  <si>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</si>
  <si>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</si>
  <si>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</si>
  <si>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</si>
  <si>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</si>
  <si>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</si>
  <si>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</si>
  <si>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</si>
  <si>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</si>
  <si>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</si>
  <si>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</si>
  <si>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</si>
  <si>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</si>
  <si>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</si>
  <si>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</si>
  <si>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</si>
  <si>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</si>
  <si>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</si>
  <si>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</si>
  <si>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</si>
  <si>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</si>
  <si>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</si>
  <si>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</si>
  <si>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</si>
  <si>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</si>
  <si>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</si>
  <si>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</si>
  <si>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</si>
  <si>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</si>
  <si>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</si>
  <si>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</si>
  <si>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</si>
  <si>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</si>
  <si>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</si>
  <si>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</si>
  <si>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</si>
  <si>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</si>
  <si>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</si>
  <si>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</si>
  <si>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</si>
  <si>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</si>
  <si>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</si>
  <si>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</si>
  <si>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</si>
  <si>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</si>
  <si>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</si>
  <si>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</si>
  <si>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</si>
  <si>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</si>
  <si>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</si>
  <si>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</si>
  <si>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</si>
  <si>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</si>
  <si>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</si>
  <si>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</si>
  <si>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</si>
  <si>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</si>
  <si>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</si>
  <si>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</si>
  <si>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</si>
  <si>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</si>
  <si>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</si>
  <si>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</si>
  <si>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</si>
  <si>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</si>
  <si>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</si>
  <si>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</si>
  <si>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</si>
  <si>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</si>
  <si>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</si>
  <si>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</si>
  <si>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</si>
  <si>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</si>
  <si>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</si>
  <si>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</si>
  <si>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</si>
  <si>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</si>
  <si>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</si>
  <si>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</si>
  <si>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</si>
  <si>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</si>
  <si>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</si>
  <si>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</si>
  <si>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</si>
  <si>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</si>
  <si>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</si>
  <si>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</si>
  <si>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</si>
  <si>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</si>
  <si>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</si>
  <si>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</si>
  <si>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</si>
  <si>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</si>
  <si>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</si>
  <si>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</si>
  <si>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</si>
  <si>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</si>
  <si>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</si>
  <si>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</si>
  <si>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</si>
  <si>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</si>
  <si>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</si>
  <si>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</si>
  <si>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</si>
  <si>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</si>
  <si>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</si>
  <si>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</si>
  <si>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</si>
  <si>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</si>
  <si>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</si>
  <si>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</si>
  <si>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</si>
  <si>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</si>
  <si>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</si>
  <si>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</si>
  <si>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</si>
  <si>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</si>
  <si>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</si>
  <si>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</si>
  <si>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</si>
  <si>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</si>
  <si>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</si>
  <si>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</si>
  <si>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</si>
  <si>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</si>
  <si>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</si>
  <si>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</si>
  <si>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</si>
  <si>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</si>
  <si>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</si>
  <si>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</si>
  <si>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</si>
  <si>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</si>
  <si>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</si>
  <si>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</si>
  <si>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</si>
  <si>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</si>
  <si>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</si>
  <si>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</si>
  <si>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</si>
  <si>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</si>
  <si>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</si>
  <si>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</si>
  <si>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</si>
  <si>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</si>
  <si>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</si>
  <si>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</si>
  <si>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</si>
  <si>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</si>
  <si>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</si>
  <si>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</si>
  <si>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</si>
  <si>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</si>
  <si>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</si>
  <si>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</si>
  <si>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</si>
  <si>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</si>
  <si>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</si>
  <si>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</si>
  <si>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</si>
  <si>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</si>
  <si>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</si>
  <si>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</si>
  <si>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</si>
  <si>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</si>
  <si>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</si>
  <si>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</si>
  <si>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</si>
  <si>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</si>
  <si>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</si>
  <si>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</si>
  <si>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</si>
  <si>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</si>
  <si>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</si>
  <si>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</si>
  <si>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</si>
  <si>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</si>
  <si>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</si>
  <si>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</si>
  <si>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</si>
  <si>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</si>
  <si>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</si>
  <si>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</si>
  <si>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</si>
  <si>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</si>
  <si>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</si>
  <si>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</si>
  <si>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</si>
  <si>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</si>
  <si>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</si>
  <si>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</si>
  <si>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</si>
  <si>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</si>
  <si>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</si>
  <si>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</si>
  <si>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</si>
  <si>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</si>
  <si>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</si>
  <si>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</si>
  <si>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</si>
  <si>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</si>
  <si>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</si>
  <si>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</si>
  <si>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</si>
  <si>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</si>
  <si>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</si>
  <si>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</si>
  <si>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</si>
  <si>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</si>
  <si>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</si>
  <si>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</si>
  <si>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</si>
  <si>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</si>
  <si>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</si>
  <si>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</si>
  <si>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</si>
  <si>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</si>
  <si>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</si>
  <si>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</si>
  <si>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</si>
  <si>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</si>
  <si>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</si>
  <si>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</si>
  <si>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</si>
  <si>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</si>
  <si>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</si>
  <si>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</si>
  <si>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</si>
  <si>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</si>
  <si>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</si>
  <si>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</si>
  <si>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</si>
  <si>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</si>
  <si>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</si>
  <si>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</si>
  <si>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</si>
  <si>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</si>
  <si>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</si>
  <si>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</si>
  <si>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</si>
  <si>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</si>
  <si>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</si>
  <si>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</si>
  <si>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</si>
  <si>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</si>
  <si>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</si>
  <si>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</si>
  <si>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</si>
  <si>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</si>
  <si>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</si>
  <si>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</si>
  <si>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</si>
  <si>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</si>
  <si>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</si>
  <si>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</si>
  <si>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</si>
  <si>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</si>
  <si>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</si>
  <si>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</si>
  <si>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</si>
  <si>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</si>
  <si>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</si>
  <si>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</si>
  <si>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</si>
  <si>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</si>
  <si>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</si>
  <si>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</si>
  <si>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</si>
  <si>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</si>
  <si>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</si>
  <si>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</si>
  <si>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</si>
  <si>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</si>
  <si>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</si>
  <si>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</si>
  <si>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</si>
  <si>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</si>
  <si>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</si>
  <si>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</si>
  <si>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</si>
  <si>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</si>
  <si>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</si>
  <si>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</si>
  <si>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</si>
  <si>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</si>
  <si>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</si>
  <si>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</si>
  <si>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</si>
  <si>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</si>
  <si>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</si>
  <si>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</si>
  <si>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</si>
  <si>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</si>
  <si>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</si>
  <si>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</si>
  <si>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</si>
  <si>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</si>
  <si>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</si>
  <si>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</si>
  <si>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</si>
  <si>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</si>
  <si>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</si>
  <si>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</si>
  <si>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</si>
  <si>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</si>
  <si>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</si>
  <si>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</si>
  <si>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</si>
  <si>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</si>
  <si>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</si>
  <si>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</si>
  <si>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</si>
  <si>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</si>
  <si>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</si>
  <si>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</si>
  <si>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</si>
  <si>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</si>
  <si>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</si>
  <si>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</si>
  <si>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</si>
  <si>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</si>
  <si>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</si>
  <si>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</si>
  <si>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</si>
  <si>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</si>
  <si>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</si>
  <si>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</si>
  <si>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</si>
  <si>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</si>
  <si>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</si>
  <si>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</si>
  <si>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</si>
  <si>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</si>
  <si>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</si>
  <si>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</si>
  <si>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</si>
  <si>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</si>
  <si>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</si>
  <si>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</si>
  <si>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</si>
  <si>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</si>
  <si>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</si>
  <si>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</si>
  <si>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</si>
  <si>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</si>
  <si>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</si>
  <si>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</si>
  <si>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</si>
  <si>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</si>
  <si>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</si>
  <si>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</si>
  <si>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</si>
  <si>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</si>
  <si>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</si>
  <si>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</si>
  <si>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</si>
  <si>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</si>
  <si>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</si>
  <si>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</si>
  <si>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</si>
  <si>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</si>
  <si>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</si>
  <si>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</si>
  <si>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</si>
  <si>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</si>
  <si>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</si>
  <si>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</si>
  <si>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</si>
  <si>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</si>
  <si>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</si>
  <si>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</si>
  <si>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</si>
  <si>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</si>
  <si>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</si>
  <si>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</si>
  <si>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</si>
  <si>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</si>
  <si>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</si>
  <si>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</si>
  <si>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</si>
  <si>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</si>
  <si>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</si>
  <si>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</si>
  <si>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</si>
  <si>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</si>
  <si>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</si>
  <si>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</si>
  <si>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</si>
  <si>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</si>
  <si>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</si>
  <si>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</si>
  <si>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</si>
  <si>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</si>
  <si>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</si>
  <si>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</si>
  <si>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</si>
  <si>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</si>
  <si>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</si>
  <si>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</si>
  <si>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</si>
  <si>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</si>
  <si>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</si>
  <si>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</si>
  <si>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</si>
  <si>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</si>
  <si>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</si>
  <si>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</si>
  <si>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</si>
  <si>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</si>
  <si>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</si>
  <si>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</si>
  <si>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</si>
  <si>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</si>
  <si>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</si>
  <si>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</si>
  <si>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</si>
  <si>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</si>
  <si>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</si>
  <si>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</si>
  <si>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</si>
  <si>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</si>
  <si>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</si>
  <si>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</si>
  <si>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</si>
  <si>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</si>
  <si>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</si>
  <si>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</si>
  <si>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</si>
  <si>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</si>
  <si>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</si>
  <si>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</si>
  <si>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</si>
  <si>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</si>
  <si>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</si>
  <si>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</si>
  <si>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</si>
  <si>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</si>
  <si>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</si>
  <si>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</si>
  <si>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</si>
  <si>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</si>
  <si>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</si>
  <si>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</si>
  <si>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</si>
  <si>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</si>
  <si>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</si>
  <si>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</si>
  <si>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</si>
  <si>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</si>
  <si>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</si>
  <si>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</si>
  <si>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</si>
  <si>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</si>
  <si>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</si>
  <si>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</si>
  <si>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</si>
  <si>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</si>
  <si>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</si>
  <si>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</si>
  <si>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</si>
  <si>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</si>
  <si>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</si>
  <si>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</si>
  <si>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</si>
  <si>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</si>
  <si>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</si>
  <si>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</si>
  <si>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</si>
  <si>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</si>
  <si>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</si>
  <si>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</si>
  <si>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</si>
  <si>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</si>
  <si>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</si>
  <si>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</si>
  <si>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</si>
  <si>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</si>
  <si>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</si>
  <si>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</si>
  <si>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</si>
  <si>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</si>
  <si>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</si>
  <si>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</si>
  <si>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</si>
  <si>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</si>
  <si>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</si>
  <si>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</si>
  <si>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</si>
  <si>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</si>
  <si>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</si>
  <si>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</si>
  <si>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</si>
  <si>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</si>
  <si>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</si>
  <si>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</si>
  <si>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</si>
  <si>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</si>
  <si>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</si>
  <si>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</si>
  <si>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</si>
  <si>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</si>
  <si>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</si>
  <si>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</si>
  <si>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</si>
  <si>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</si>
  <si>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</si>
  <si>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</si>
  <si>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</si>
  <si>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</si>
  <si>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</si>
  <si>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</si>
  <si>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</si>
  <si>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</si>
  <si>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</si>
  <si>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</si>
  <si>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</si>
  <si>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</si>
  <si>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</si>
  <si>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</si>
  <si>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</si>
  <si>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</si>
  <si>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</si>
  <si>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</si>
  <si>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</si>
  <si>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</si>
  <si>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</si>
  <si>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</si>
  <si>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</si>
  <si>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</si>
  <si>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</si>
  <si>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</si>
  <si>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</si>
  <si>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</si>
  <si>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</si>
  <si>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</si>
  <si>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</si>
  <si>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</si>
  <si>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</si>
  <si>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</si>
  <si>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</si>
  <si>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</si>
  <si>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</si>
  <si>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</si>
  <si>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</si>
  <si>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</si>
  <si>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</si>
  <si>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</si>
  <si>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</si>
  <si>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</si>
  <si>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</si>
  <si>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</si>
  <si>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</si>
  <si>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</si>
  <si>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</si>
  <si>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</si>
  <si>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</si>
  <si>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</si>
  <si>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</si>
  <si>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</si>
  <si>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</si>
  <si>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</si>
  <si>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</si>
  <si>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</si>
  <si>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</si>
  <si>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</si>
  <si>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</si>
  <si>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</si>
  <si>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</si>
  <si>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</si>
  <si>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</si>
  <si>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</si>
  <si>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</si>
  <si>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</si>
  <si>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</si>
  <si>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</si>
  <si>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</si>
  <si>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</si>
  <si>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</si>
  <si>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</si>
  <si>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</si>
  <si>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</si>
  <si>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</si>
  <si>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</si>
  <si>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</si>
  <si>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</si>
  <si>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</si>
  <si>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</si>
  <si>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</si>
  <si>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</si>
  <si>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</si>
  <si>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</si>
  <si>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</si>
  <si>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</si>
  <si>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</si>
  <si>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</si>
  <si>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</si>
  <si>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</si>
  <si>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</si>
  <si>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</si>
  <si>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</si>
  <si>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</si>
  <si>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</si>
  <si>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</si>
  <si>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</si>
  <si>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</si>
  <si>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</si>
  <si>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</si>
  <si>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</si>
  <si>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</si>
  <si>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</si>
  <si>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</si>
  <si>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</si>
  <si>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</si>
  <si>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</si>
  <si>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</si>
  <si>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</si>
  <si>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</si>
  <si>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</si>
  <si>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</si>
  <si>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</si>
  <si>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</si>
  <si>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</si>
  <si>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</si>
  <si>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</si>
  <si>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</si>
  <si>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</si>
  <si>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</si>
  <si>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</si>
  <si>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</si>
  <si>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</si>
  <si>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</si>
  <si>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</si>
  <si>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</si>
  <si>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</si>
  <si>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</si>
  <si>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</si>
  <si>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</si>
  <si>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</si>
  <si>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</si>
  <si>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</si>
  <si>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</si>
  <si>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</si>
  <si>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</si>
  <si>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</si>
  <si>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</si>
  <si>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</si>
  <si>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</si>
  <si>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</si>
  <si>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</si>
  <si>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</si>
  <si>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</si>
  <si>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</si>
  <si>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</si>
  <si>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</si>
  <si>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</si>
  <si>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</si>
  <si>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</si>
  <si>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</si>
  <si>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</si>
  <si>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</si>
  <si>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</si>
  <si>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</si>
  <si>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</si>
  <si>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</si>
  <si>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</si>
  <si>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</si>
  <si>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</si>
  <si>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</si>
  <si>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</si>
  <si>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</si>
  <si>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</si>
  <si>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</si>
  <si>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</si>
  <si>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</si>
  <si>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</si>
  <si>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</si>
  <si>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</si>
  <si>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</si>
  <si>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</si>
  <si>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</si>
  <si>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</si>
  <si>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</si>
  <si>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</si>
  <si>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</si>
  <si>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</si>
  <si>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</si>
  <si>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</si>
  <si>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</si>
  <si>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</si>
  <si>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</si>
  <si>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</si>
  <si>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</si>
  <si>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</si>
  <si>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</si>
  <si>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</si>
  <si>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</si>
  <si>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</si>
  <si>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</si>
  <si>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</si>
  <si>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</si>
  <si>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</si>
  <si>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</si>
  <si>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</si>
  <si>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</si>
  <si>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</si>
  <si>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</si>
  <si>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</si>
  <si>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</si>
  <si>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</si>
  <si>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</si>
  <si>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</si>
  <si>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</si>
  <si>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</si>
  <si>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</si>
  <si>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</si>
  <si>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</si>
  <si>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</si>
  <si>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</si>
  <si>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</si>
  <si>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</si>
  <si>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</si>
  <si>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</si>
  <si>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</si>
  <si>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</si>
  <si>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</si>
  <si>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</si>
  <si>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</si>
  <si>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</si>
  <si>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</si>
  <si>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</si>
  <si>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</si>
  <si>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</si>
  <si>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</si>
  <si>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</si>
  <si>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</si>
  <si>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</si>
  <si>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</si>
  <si>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</si>
  <si>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</si>
  <si>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</si>
  <si>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</si>
  <si>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</si>
  <si>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</si>
  <si>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</si>
  <si>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</si>
  <si>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</si>
  <si>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</si>
  <si>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</si>
  <si>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</si>
  <si>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</si>
  <si>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</si>
  <si>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</si>
  <si>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</si>
  <si>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</si>
  <si>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</si>
  <si>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</si>
  <si>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</si>
  <si>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</si>
  <si>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</si>
  <si>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</si>
  <si>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</si>
  <si>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</si>
  <si>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</si>
  <si>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</si>
  <si>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</si>
  <si>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</si>
  <si>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</si>
  <si>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</si>
  <si>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</si>
  <si>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</si>
  <si>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</si>
  <si>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</si>
  <si>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</si>
  <si>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</si>
  <si>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</si>
  <si>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</si>
  <si>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</si>
  <si>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</si>
  <si>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</si>
  <si>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</si>
  <si>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</si>
  <si>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</si>
  <si>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</si>
  <si>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</si>
  <si>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</si>
  <si>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</si>
  <si>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</si>
  <si>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</si>
  <si>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</si>
  <si>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</si>
  <si>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</si>
  <si>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</si>
  <si>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</si>
  <si>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</si>
  <si>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</si>
  <si>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</si>
  <si>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</si>
  <si>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</si>
  <si>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</si>
  <si>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</si>
  <si>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</si>
  <si>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</si>
  <si>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</si>
  <si>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</si>
  <si>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</si>
  <si>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</si>
  <si>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</si>
  <si>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</si>
  <si>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</si>
  <si>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</si>
  <si>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</si>
  <si>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</si>
  <si>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</si>
  <si>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</si>
  <si>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</si>
  <si>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</si>
  <si>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</si>
  <si>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</si>
  <si>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</si>
  <si>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</si>
  <si>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</si>
  <si>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</si>
  <si>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</si>
  <si>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</si>
  <si>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</si>
  <si>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</si>
  <si>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</si>
  <si>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</si>
  <si>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</si>
  <si>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</si>
  <si>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</si>
  <si>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</si>
  <si>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</si>
  <si>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</si>
  <si>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</si>
  <si>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</si>
  <si>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</si>
  <si>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</si>
  <si>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</si>
  <si>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</si>
  <si>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</si>
  <si>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</si>
  <si>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</si>
  <si>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</si>
  <si>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</si>
  <si>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</si>
  <si>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</si>
  <si>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</si>
  <si>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</si>
  <si>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</si>
  <si>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</si>
  <si>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</si>
  <si>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</si>
  <si>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</si>
  <si>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</si>
  <si>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</si>
  <si>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</si>
  <si>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</si>
  <si>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</si>
  <si>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</si>
  <si>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</si>
  <si>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</si>
  <si>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</si>
  <si>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</si>
  <si>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</si>
  <si>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</si>
  <si>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</si>
  <si>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</si>
  <si>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</si>
  <si>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</si>
  <si>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</si>
  <si>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</si>
  <si>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</si>
  <si>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</si>
  <si>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</si>
  <si>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</si>
  <si>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</si>
  <si>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</si>
  <si>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</si>
  <si>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</si>
  <si>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</si>
  <si>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</si>
  <si>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</si>
  <si>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</si>
  <si>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</si>
  <si>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</si>
  <si>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</si>
  <si>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</si>
  <si>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</si>
  <si>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</si>
  <si>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</si>
  <si>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</si>
  <si>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</si>
  <si>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</si>
  <si>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</si>
  <si>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</si>
  <si>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</si>
  <si>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</si>
  <si>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</si>
  <si>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</si>
  <si>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</si>
  <si>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</si>
  <si>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</si>
  <si>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</si>
  <si>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</si>
  <si>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</si>
  <si>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</si>
  <si>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</si>
  <si>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</si>
  <si>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</si>
  <si>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</si>
  <si>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</si>
  <si>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</si>
  <si>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</si>
  <si>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</si>
  <si>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</si>
  <si>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</si>
  <si>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</si>
  <si>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</si>
  <si>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</si>
  <si>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</si>
  <si>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</si>
  <si>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</si>
  <si>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</si>
  <si>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</si>
  <si>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</si>
  <si>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</si>
  <si>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</si>
  <si>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</si>
  <si>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</si>
  <si>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</si>
  <si>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</si>
  <si>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</si>
  <si>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</si>
  <si>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</si>
  <si>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</si>
  <si>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</si>
  <si>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</si>
  <si>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</si>
  <si>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</si>
  <si>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</si>
  <si>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</si>
  <si>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</si>
  <si>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</si>
  <si>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</si>
  <si>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</si>
  <si>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</si>
  <si>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</si>
  <si>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</si>
  <si>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</si>
  <si>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</si>
  <si>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</si>
  <si>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</si>
  <si>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</si>
  <si>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</si>
  <si>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</si>
  <si>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</si>
  <si>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</si>
  <si>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</si>
  <si>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</si>
  <si>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</si>
  <si>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</si>
  <si>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</si>
  <si>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</si>
  <si>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</si>
  <si>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</si>
  <si>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</si>
  <si>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</si>
  <si>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</si>
  <si>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</si>
  <si>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</si>
  <si>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</si>
  <si>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</si>
  <si>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</si>
  <si>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</si>
  <si>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</si>
  <si>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</si>
  <si>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</si>
  <si>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</si>
  <si>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</si>
  <si>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</si>
  <si>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</si>
  <si>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</si>
  <si>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</si>
  <si>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</si>
  <si>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</si>
  <si>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</si>
  <si>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</si>
  <si>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</si>
  <si>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</si>
  <si>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</si>
  <si>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</si>
  <si>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</si>
  <si>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</si>
  <si>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</si>
  <si>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</si>
  <si>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</si>
  <si>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</si>
  <si>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</si>
  <si>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</si>
  <si>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</si>
  <si>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</si>
  <si>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</si>
  <si>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</si>
  <si>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</si>
  <si>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</si>
  <si>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</si>
  <si>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</si>
  <si>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</si>
  <si>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</si>
  <si>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</si>
  <si>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</si>
  <si>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</si>
  <si>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</si>
  <si>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</si>
  <si>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</si>
  <si>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</si>
  <si>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</si>
  <si>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</si>
  <si>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</si>
  <si>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</si>
  <si>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</si>
  <si>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</si>
  <si>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</si>
  <si>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</si>
  <si>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</si>
  <si>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</si>
  <si>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</si>
  <si>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</si>
  <si>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</si>
  <si>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</si>
  <si>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</si>
  <si>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</si>
  <si>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</si>
  <si>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</si>
  <si>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</si>
  <si>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</si>
  <si>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</si>
  <si>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</si>
  <si>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</si>
  <si>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</si>
  <si>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</si>
  <si>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</si>
  <si>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</si>
  <si>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</si>
  <si>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</si>
  <si>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</si>
  <si>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</si>
  <si>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</si>
  <si>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</si>
  <si>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</si>
  <si>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</si>
  <si>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</si>
  <si>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</si>
  <si>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</si>
  <si>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</si>
  <si>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</si>
  <si>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</si>
  <si>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</si>
  <si>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</si>
  <si>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</si>
  <si>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</si>
  <si>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</si>
  <si>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</si>
  <si>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</si>
  <si>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</si>
  <si>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</si>
  <si>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</si>
  <si>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</si>
  <si>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</si>
  <si>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</si>
  <si>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</si>
  <si>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</si>
  <si>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</si>
  <si>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</si>
  <si>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</si>
  <si>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</si>
  <si>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</si>
  <si>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</si>
  <si>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</si>
  <si>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</si>
  <si>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</si>
  <si>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</si>
  <si>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</si>
  <si>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</si>
  <si>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</si>
  <si>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</si>
  <si>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</si>
  <si>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</si>
  <si>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</si>
  <si>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</si>
  <si>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</si>
  <si>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</si>
  <si>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</si>
  <si>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</si>
  <si>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</si>
  <si>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</si>
  <si>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</si>
  <si>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</si>
  <si>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</si>
  <si>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</si>
  <si>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</si>
  <si>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</si>
  <si>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</si>
  <si>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</si>
  <si>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</si>
  <si>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</si>
  <si>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</si>
  <si>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</si>
  <si>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</si>
  <si>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</si>
  <si>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</si>
  <si>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</si>
  <si>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</si>
  <si>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</si>
  <si>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</si>
  <si>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</si>
  <si>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</si>
  <si>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</si>
  <si>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</si>
  <si>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</si>
  <si>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</si>
  <si>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</si>
  <si>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</si>
  <si>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</si>
  <si>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</si>
  <si>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</si>
  <si>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</si>
  <si>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</si>
  <si>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</si>
  <si>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</si>
  <si>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</si>
  <si>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</si>
  <si>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</si>
  <si>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</si>
  <si>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</si>
  <si>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</si>
  <si>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</si>
  <si>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</si>
  <si>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</si>
  <si>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</si>
  <si>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</si>
  <si>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</si>
  <si>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</si>
  <si>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</si>
  <si>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</si>
  <si>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</si>
  <si>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</si>
  <si>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</si>
  <si>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</si>
  <si>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</si>
  <si>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</si>
  <si>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</si>
  <si>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</si>
  <si>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</si>
  <si>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</si>
  <si>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</si>
  <si>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</si>
  <si>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</si>
  <si>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</si>
  <si>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</si>
  <si>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</si>
  <si>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</si>
  <si>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</si>
  <si>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</si>
  <si>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</si>
  <si>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</si>
  <si>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</si>
  <si>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</si>
  <si>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</si>
  <si>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</si>
  <si>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</si>
  <si>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</si>
  <si>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</si>
  <si>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</si>
  <si>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</si>
  <si>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</si>
  <si>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</si>
  <si>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</si>
  <si>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</si>
  <si>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</si>
  <si>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</si>
  <si>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</si>
  <si>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</si>
  <si>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</si>
  <si>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</si>
  <si>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</si>
  <si>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</si>
  <si>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</si>
  <si>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</si>
  <si>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</si>
  <si>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</si>
  <si>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</si>
  <si>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</si>
  <si>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</si>
  <si>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</si>
  <si>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</si>
  <si>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</si>
  <si>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</si>
  <si>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</si>
  <si>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</si>
  <si>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</si>
  <si>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</si>
  <si>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</si>
  <si>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</si>
  <si>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</si>
  <si>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</si>
  <si>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</si>
  <si>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</si>
  <si>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</si>
  <si>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</si>
  <si>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</si>
  <si>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</si>
  <si>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</si>
  <si>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</si>
  <si>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</si>
  <si>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</si>
  <si>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</si>
  <si>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</si>
  <si>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</si>
  <si>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</si>
  <si>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</si>
  <si>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</si>
  <si>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</si>
  <si>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</si>
  <si>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</si>
  <si>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</si>
  <si>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</si>
  <si>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</si>
  <si>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</si>
  <si>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</si>
  <si>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</si>
  <si>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</si>
  <si>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</si>
  <si>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</si>
  <si>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</si>
  <si>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</si>
  <si>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</si>
  <si>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</si>
  <si>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</si>
  <si>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</si>
  <si>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</si>
  <si>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</si>
  <si>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</si>
  <si>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</si>
  <si>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</si>
  <si>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</si>
  <si>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</si>
  <si>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</si>
  <si>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</si>
  <si>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</si>
  <si>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</si>
  <si>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</si>
  <si>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</si>
  <si>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</si>
  <si>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</si>
  <si>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</si>
  <si>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</si>
  <si>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</si>
  <si>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</si>
  <si>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</si>
  <si>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</si>
  <si>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</si>
  <si>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</si>
  <si>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</si>
  <si>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</si>
  <si>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</si>
  <si>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</si>
  <si>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</si>
  <si>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</si>
  <si>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</si>
  <si>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</si>
  <si>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</si>
  <si>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</si>
  <si>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</si>
  <si>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</si>
  <si>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</si>
  <si>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</si>
  <si>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</si>
  <si>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</si>
  <si>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</si>
  <si>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</si>
  <si>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</si>
  <si>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</si>
  <si>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</si>
  <si>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</si>
  <si>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</si>
  <si>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</si>
  <si>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</si>
  <si>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</si>
  <si>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</si>
  <si>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</si>
  <si>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</si>
  <si>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</si>
  <si>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</si>
  <si>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</si>
  <si>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</si>
  <si>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</si>
  <si>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</si>
  <si>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</si>
  <si>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</si>
  <si>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</si>
  <si>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</si>
  <si>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</si>
  <si>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</si>
  <si>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</si>
  <si>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</si>
  <si>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</si>
  <si>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</si>
  <si>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</si>
  <si>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</si>
  <si>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</si>
  <si>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</si>
  <si>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</si>
  <si>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</si>
  <si>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</si>
  <si>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</si>
  <si>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</si>
  <si>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</si>
  <si>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</si>
  <si>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</si>
  <si>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</si>
  <si>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</si>
  <si>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</si>
  <si>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</si>
  <si>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</si>
  <si>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</si>
  <si>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</si>
  <si>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</si>
  <si>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</si>
  <si>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</si>
  <si>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</si>
  <si>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</si>
  <si>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</si>
  <si>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</si>
  <si>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</si>
  <si>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</si>
  <si>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</si>
  <si>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</si>
  <si>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</si>
  <si>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</si>
  <si>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</si>
  <si>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</si>
  <si>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</si>
  <si>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</si>
  <si>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</si>
  <si>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</si>
  <si>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</si>
  <si>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</si>
  <si>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</si>
  <si>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</si>
  <si>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</si>
  <si>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</si>
  <si>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</si>
  <si>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</si>
  <si>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</si>
  <si>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</si>
  <si>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</si>
  <si>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</si>
  <si>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</si>
  <si>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</si>
  <si>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</si>
  <si>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</si>
  <si>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</si>
  <si>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</si>
  <si>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</si>
  <si>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</si>
  <si>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</si>
  <si>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</si>
  <si>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</si>
  <si>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</si>
  <si>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</si>
  <si>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</si>
  <si>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</si>
  <si>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</si>
  <si>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</si>
  <si>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</si>
  <si>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</si>
  <si>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</si>
  <si>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</si>
  <si>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</si>
  <si>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</si>
  <si>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</si>
  <si>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</si>
  <si>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</si>
  <si>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</si>
  <si>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</si>
  <si>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</si>
  <si>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</si>
  <si>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</si>
  <si>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</si>
  <si>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</si>
  <si>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</si>
  <si>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</si>
  <si>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</si>
  <si>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</si>
  <si>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</si>
  <si>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</si>
  <si>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</si>
  <si>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</si>
  <si>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</si>
  <si>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</si>
  <si>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</si>
  <si>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</si>
  <si>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</si>
  <si>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</si>
  <si>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</si>
  <si>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</si>
  <si>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</si>
  <si>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</si>
  <si>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</si>
  <si>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</si>
  <si>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</si>
  <si>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</si>
  <si>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</si>
  <si>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</si>
  <si>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</si>
  <si>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</si>
  <si>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</si>
  <si>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</si>
  <si>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</si>
  <si>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</si>
  <si>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</si>
  <si>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</si>
  <si>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</si>
  <si>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</si>
  <si>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</si>
  <si>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</si>
  <si>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</si>
  <si>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</si>
  <si>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</si>
  <si>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</si>
  <si>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</si>
  <si>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</si>
  <si>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</si>
  <si>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</si>
  <si>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</si>
  <si>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</si>
  <si>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</si>
  <si>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</si>
  <si>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</si>
  <si>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</si>
  <si>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</si>
  <si>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</si>
  <si>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</si>
  <si>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</si>
  <si>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</si>
  <si>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</si>
  <si>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</si>
  <si>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</si>
  <si>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</si>
  <si>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</si>
  <si>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</si>
  <si>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</si>
  <si>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</si>
  <si>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</si>
  <si>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</si>
  <si>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</si>
  <si>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</si>
  <si>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</si>
  <si>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</si>
  <si>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</si>
  <si>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</si>
  <si>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</si>
  <si>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</si>
  <si>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</si>
  <si>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</si>
  <si>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</si>
  <si>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</si>
  <si>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</si>
  <si>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</si>
  <si>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</si>
  <si>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</si>
  <si>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</si>
  <si>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</si>
  <si>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</si>
  <si>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</si>
  <si>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</si>
  <si>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</si>
  <si>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</si>
  <si>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</si>
  <si>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</si>
  <si>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</si>
  <si>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</si>
  <si>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</si>
  <si>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</si>
  <si>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</si>
  <si>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</si>
  <si>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</si>
  <si>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</si>
  <si>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</si>
  <si>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</si>
  <si>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</si>
  <si>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</si>
  <si>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</si>
  <si>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</si>
  <si>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</si>
  <si>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</si>
  <si>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</si>
  <si>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</si>
  <si>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</si>
  <si>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</si>
  <si>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</si>
  <si>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</si>
  <si>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</si>
  <si>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</si>
  <si>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</si>
  <si>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</si>
  <si>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</si>
  <si>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</si>
  <si>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</si>
  <si>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</si>
  <si>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</si>
  <si>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</si>
  <si>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</si>
  <si>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</si>
  <si>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</si>
  <si>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</si>
  <si>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</si>
  <si>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</si>
  <si>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</si>
  <si>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</si>
  <si>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</si>
  <si>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</si>
  <si>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</si>
  <si>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</si>
  <si>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</si>
  <si>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</si>
  <si>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</si>
  <si>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</si>
  <si>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</si>
  <si>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</si>
  <si>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</si>
  <si>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</si>
  <si>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</si>
  <si>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</si>
  <si>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</si>
  <si>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</si>
  <si>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</si>
  <si>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</si>
  <si>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</si>
  <si>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</si>
  <si>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</si>
  <si>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</si>
  <si>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</si>
  <si>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</si>
  <si>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</si>
  <si>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</si>
  <si>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</si>
  <si>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</si>
  <si>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</si>
  <si>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</si>
  <si>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</si>
  <si>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</si>
  <si>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</si>
  <si>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</si>
  <si>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</si>
  <si>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</si>
  <si>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</si>
  <si>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</si>
  <si>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</si>
  <si>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</si>
  <si>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</si>
  <si>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</si>
  <si>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</si>
  <si>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</si>
  <si>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</si>
  <si>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</si>
  <si>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</si>
  <si>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</si>
  <si>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</si>
  <si>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</si>
  <si>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</si>
  <si>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</si>
  <si>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</si>
  <si>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</si>
  <si>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</si>
  <si>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</si>
  <si>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</si>
  <si>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</si>
  <si>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</si>
  <si>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</si>
  <si>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</si>
  <si>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</si>
  <si>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</si>
  <si>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</si>
  <si>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</si>
  <si>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</si>
  <si>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</si>
  <si>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</si>
  <si>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</si>
  <si>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</si>
  <si>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</si>
  <si>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</si>
  <si>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</si>
  <si>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</si>
  <si>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</si>
  <si>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</si>
  <si>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</si>
  <si>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</si>
  <si>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</si>
  <si>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</si>
  <si>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</si>
  <si>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</si>
  <si>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</si>
  <si>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</si>
  <si>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</si>
  <si>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</si>
  <si>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</si>
  <si>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</si>
  <si>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</si>
  <si>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</si>
  <si>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</si>
  <si>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</si>
  <si>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</si>
  <si>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</si>
  <si>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</si>
  <si>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</si>
  <si>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</si>
  <si>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</si>
  <si>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</si>
  <si>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</si>
  <si>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</si>
  <si>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</si>
  <si>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</si>
  <si>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</si>
  <si>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</si>
  <si>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</si>
  <si>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</si>
  <si>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</si>
  <si>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</si>
  <si>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</si>
  <si>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</si>
  <si>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</si>
  <si>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</si>
  <si>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</si>
  <si>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</si>
  <si>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</si>
  <si>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</si>
  <si>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</si>
  <si>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</si>
  <si>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</si>
  <si>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</si>
  <si>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</si>
  <si>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</si>
  <si>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</si>
  <si>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</si>
  <si>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</si>
  <si>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</si>
  <si>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</si>
  <si>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</si>
  <si>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</si>
  <si>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</si>
  <si>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</si>
  <si>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</si>
  <si>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</si>
  <si>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</si>
  <si>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</si>
  <si>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</si>
  <si>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</si>
  <si>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</si>
  <si>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</si>
  <si>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</si>
  <si>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</si>
  <si>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</si>
  <si>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</si>
  <si>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</si>
  <si>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</si>
  <si>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</si>
  <si>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</si>
  <si>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</si>
  <si>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</si>
  <si>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</si>
  <si>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</si>
  <si>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</si>
  <si>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</si>
  <si>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</si>
  <si>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</si>
  <si>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</si>
  <si>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</si>
  <si>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</si>
  <si>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</si>
  <si>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</si>
  <si>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</si>
  <si>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</si>
  <si>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</si>
  <si>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</si>
  <si>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</si>
  <si>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</si>
  <si>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</si>
  <si>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</si>
  <si>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</si>
  <si>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</si>
  <si>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</si>
  <si>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</si>
  <si>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</si>
  <si>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</si>
  <si>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</si>
  <si>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</si>
  <si>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</si>
  <si>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</si>
  <si>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</si>
  <si>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</si>
  <si>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</si>
  <si>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</si>
  <si>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</si>
  <si>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</si>
  <si>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</si>
  <si>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</si>
  <si>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</si>
  <si>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</si>
  <si>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</si>
  <si>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</si>
  <si>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</si>
  <si>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</si>
  <si>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</si>
  <si>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</si>
  <si>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</si>
  <si>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</si>
  <si>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</si>
  <si>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</si>
  <si>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</si>
  <si>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</si>
  <si>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</si>
  <si>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</si>
  <si>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</si>
  <si>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</si>
  <si>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</si>
  <si>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</si>
  <si>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</si>
  <si>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</si>
  <si>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</si>
  <si>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</si>
  <si>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</si>
  <si>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</si>
  <si>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</si>
  <si>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</si>
  <si>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</si>
  <si>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</si>
  <si>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</si>
  <si>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</si>
  <si>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</si>
  <si>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</si>
  <si>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</si>
  <si>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</si>
  <si>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</si>
  <si>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</si>
  <si>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</si>
  <si>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</si>
  <si>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</si>
  <si>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</si>
  <si>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</si>
  <si>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</si>
  <si>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</si>
  <si>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</si>
  <si>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</si>
  <si>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</si>
  <si>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</si>
  <si>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</si>
  <si>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</si>
  <si>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</si>
  <si>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</si>
  <si>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</si>
  <si>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</si>
  <si>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</si>
  <si>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</si>
  <si>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</si>
  <si>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</si>
  <si>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</si>
  <si>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</si>
  <si>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</si>
  <si>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</si>
  <si>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</si>
  <si>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</si>
  <si>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</si>
  <si>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</si>
  <si>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</si>
  <si>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</si>
  <si>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</si>
  <si>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</si>
  <si>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</si>
  <si>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</si>
  <si>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</si>
  <si>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</si>
  <si>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</si>
  <si>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</si>
  <si>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</si>
  <si>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</si>
  <si>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</si>
  <si>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</si>
  <si>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</si>
  <si>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</si>
  <si>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</si>
  <si>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</si>
  <si>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</si>
  <si>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</si>
  <si>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</si>
  <si>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</si>
  <si>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</si>
  <si>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</si>
  <si>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</si>
  <si>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</si>
  <si>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</si>
  <si>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</si>
  <si>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</si>
  <si>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</si>
  <si>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</si>
  <si>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</si>
  <si>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</si>
  <si>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</si>
  <si>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</si>
  <si>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</si>
  <si>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</si>
  <si>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</si>
  <si>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</si>
  <si>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</si>
  <si>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</si>
  <si>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</si>
  <si>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</si>
  <si>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</si>
  <si>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</si>
  <si>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</si>
  <si>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</si>
  <si>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</si>
  <si>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</si>
  <si>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</si>
  <si>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</si>
  <si>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</si>
  <si>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</si>
  <si>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</si>
  <si>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</si>
  <si>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</si>
  <si>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</si>
  <si>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</si>
  <si>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</si>
  <si>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</si>
  <si>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</si>
  <si>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</si>
  <si>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</si>
  <si>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</si>
  <si>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</si>
  <si>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</si>
  <si>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</si>
  <si>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</si>
  <si>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</si>
  <si>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</si>
  <si>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</si>
  <si>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</si>
  <si>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</si>
  <si>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</si>
  <si>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</si>
  <si>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</si>
  <si>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</si>
  <si>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</si>
  <si>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</si>
  <si>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</si>
  <si>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</si>
  <si>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</si>
  <si>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</si>
  <si>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</si>
  <si>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</si>
  <si>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</si>
  <si>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</si>
  <si>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</si>
  <si>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</si>
  <si>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</si>
  <si>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</si>
  <si>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</si>
  <si>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</si>
  <si>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</si>
  <si>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</si>
  <si>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</si>
  <si>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</si>
  <si>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</si>
  <si>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</si>
  <si>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</si>
  <si>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</si>
  <si>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</si>
  <si>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</si>
  <si>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</si>
  <si>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</si>
  <si>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</si>
  <si>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</si>
  <si>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</si>
  <si>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</si>
  <si>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</si>
  <si>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</si>
  <si>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</si>
  <si>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</si>
  <si>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</si>
  <si>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</si>
  <si>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</si>
  <si>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</si>
  <si>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</si>
  <si>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</si>
  <si>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</si>
  <si>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</si>
  <si>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</si>
  <si>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</si>
  <si>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</si>
  <si>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</si>
  <si>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</si>
  <si>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</si>
  <si>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</si>
  <si>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</si>
  <si>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</si>
  <si>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</si>
  <si>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</si>
  <si>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</si>
  <si>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</si>
  <si>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</si>
  <si>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</si>
  <si>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</si>
  <si>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</si>
  <si>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</si>
  <si>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</si>
  <si>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</si>
  <si>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</si>
  <si>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</si>
  <si>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</si>
  <si>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</si>
  <si>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</si>
  <si>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</si>
  <si>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</si>
  <si>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</si>
  <si>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</si>
  <si>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</si>
  <si>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</si>
  <si>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</si>
  <si>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</si>
  <si>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</si>
  <si>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</si>
  <si>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</si>
  <si>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</si>
  <si>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</si>
  <si>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</si>
  <si>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</si>
  <si>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</si>
  <si>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</si>
  <si>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</si>
  <si>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</si>
  <si>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</si>
  <si>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</si>
  <si>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</si>
  <si>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</si>
  <si>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</si>
  <si>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</si>
  <si>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</si>
  <si>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</si>
  <si>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</si>
  <si>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</si>
  <si>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</si>
  <si>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</si>
  <si>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</si>
  <si>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</si>
  <si>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</si>
  <si>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</si>
  <si>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</si>
  <si>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</si>
  <si>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</si>
  <si>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</si>
  <si>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</si>
  <si>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</si>
  <si>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</si>
  <si>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</si>
  <si>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</si>
  <si>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</si>
  <si>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</si>
  <si>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</si>
  <si>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</si>
  <si>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</si>
  <si>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</si>
  <si>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</si>
  <si>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</si>
  <si>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</si>
  <si>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</si>
  <si>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</si>
  <si>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</si>
  <si>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</si>
  <si>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</si>
  <si>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</si>
  <si>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</si>
  <si>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</si>
  <si>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</si>
  <si>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</si>
  <si>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</si>
  <si>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</si>
  <si>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</si>
  <si>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</si>
  <si>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</si>
  <si>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</si>
  <si>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</si>
  <si>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</si>
  <si>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</si>
  <si>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</si>
  <si>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</si>
  <si>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</si>
  <si>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</si>
  <si>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</si>
  <si>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</si>
  <si>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</si>
  <si>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</si>
  <si>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</si>
  <si>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</si>
  <si>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</si>
  <si>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</si>
  <si>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</si>
  <si>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</si>
  <si>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</si>
  <si>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</si>
  <si>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</si>
  <si>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</si>
  <si>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</si>
  <si>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</si>
  <si>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</si>
  <si>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</si>
  <si>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</si>
  <si>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</si>
  <si>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</si>
  <si>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</si>
  <si>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</si>
  <si>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</si>
  <si>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</si>
  <si>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</si>
  <si>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</si>
  <si>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</si>
  <si>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</si>
  <si>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</si>
  <si>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</si>
  <si>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</si>
  <si>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</si>
  <si>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</si>
  <si>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</si>
  <si>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</si>
  <si>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</si>
  <si>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</si>
  <si>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</si>
  <si>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</si>
  <si>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</si>
  <si>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</si>
  <si>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</si>
  <si>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</si>
  <si>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</si>
  <si>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</si>
  <si>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</si>
  <si>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</si>
  <si>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</si>
  <si>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</si>
  <si>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</si>
  <si>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</si>
  <si>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</si>
  <si>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</si>
  <si>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</si>
  <si>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</si>
  <si>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</si>
  <si>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</si>
  <si>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</si>
  <si>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</si>
  <si>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</si>
  <si>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</si>
  <si>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</si>
  <si>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</si>
  <si>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</si>
  <si>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</si>
  <si>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</si>
  <si>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</si>
  <si>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</si>
  <si>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</si>
  <si>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</si>
  <si>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</si>
  <si>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</si>
  <si>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</si>
  <si>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</si>
  <si>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</si>
  <si>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</si>
  <si>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</si>
  <si>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</si>
  <si>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</si>
  <si>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</si>
  <si>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</si>
  <si>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</si>
  <si>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</si>
  <si>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</si>
  <si>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</si>
  <si>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</si>
  <si>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</si>
  <si>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</si>
  <si>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</si>
  <si>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</si>
  <si>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</si>
  <si>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</si>
  <si>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</si>
  <si>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</si>
  <si>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</si>
  <si>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</si>
  <si>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</si>
  <si>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</si>
  <si>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</si>
  <si>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</si>
  <si>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</si>
  <si>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</si>
  <si>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</si>
  <si>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</si>
  <si>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</si>
  <si>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</si>
  <si>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</si>
  <si>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</si>
  <si>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</si>
  <si>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</si>
  <si>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</si>
  <si>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</si>
  <si>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</si>
  <si>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</si>
  <si>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</si>
  <si>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</si>
  <si>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</si>
  <si>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</si>
  <si>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</si>
  <si>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</si>
  <si>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</si>
  <si>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</si>
  <si>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</si>
  <si>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</si>
  <si>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</si>
  <si>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</si>
  <si>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</si>
  <si>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</si>
  <si>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</si>
  <si>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</si>
  <si>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</si>
  <si>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</si>
  <si>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</si>
  <si>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</si>
  <si>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</si>
  <si>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</si>
  <si>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</si>
  <si>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</si>
  <si>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</si>
  <si>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</si>
  <si>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</si>
  <si>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</si>
  <si>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</si>
  <si>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</si>
  <si>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</si>
  <si>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</si>
  <si>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</si>
  <si>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</si>
  <si>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</si>
  <si>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</si>
  <si>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</si>
  <si>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</si>
  <si>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</si>
  <si>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</si>
  <si>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</si>
  <si>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</si>
  <si>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</si>
  <si>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</si>
  <si>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</si>
  <si>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</si>
  <si>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</si>
  <si>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</si>
  <si>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</si>
  <si>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</si>
  <si>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</si>
  <si>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</si>
  <si>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</si>
  <si>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</si>
  <si>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</si>
  <si>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</si>
  <si>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</si>
  <si>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</si>
  <si>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</si>
  <si>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</si>
  <si>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</si>
  <si>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</si>
  <si>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</si>
  <si>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</si>
  <si>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</si>
  <si>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</si>
  <si>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</si>
  <si>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</si>
  <si>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</si>
  <si>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</si>
  <si>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</si>
  <si>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</si>
  <si>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</si>
  <si>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</si>
  <si>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</si>
  <si>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</si>
  <si>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</si>
  <si>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</si>
  <si>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</si>
  <si>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</si>
  <si>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</si>
  <si>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</si>
  <si>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</si>
  <si>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</si>
  <si>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</si>
  <si>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</si>
  <si>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</si>
  <si>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</si>
  <si>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</si>
  <si>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</si>
  <si>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</si>
  <si>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</si>
  <si>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</si>
  <si>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</si>
  <si>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</si>
  <si>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</si>
  <si>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</si>
  <si>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</si>
  <si>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</si>
  <si>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</si>
  <si>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</si>
  <si>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</si>
  <si>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</si>
  <si>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</si>
  <si>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</si>
  <si>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</si>
  <si>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</si>
  <si>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</si>
  <si>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</si>
  <si>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</si>
  <si>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</si>
  <si>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</si>
  <si>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</si>
  <si>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</si>
  <si>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</si>
  <si>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</si>
  <si>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</si>
  <si>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</si>
  <si>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</si>
  <si>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</si>
  <si>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</si>
  <si>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</si>
  <si>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</si>
  <si>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</si>
  <si>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</si>
  <si>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</si>
  <si>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</si>
  <si>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</si>
  <si>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</si>
  <si>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</si>
  <si>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</si>
  <si>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</si>
  <si>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</si>
  <si>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</si>
  <si>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</si>
  <si>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</si>
  <si>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</si>
  <si>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</si>
  <si>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</si>
  <si>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</si>
  <si>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</si>
  <si>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</si>
  <si>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</si>
  <si>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</si>
  <si>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</si>
  <si>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</si>
  <si>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</si>
  <si>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</si>
  <si>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</si>
  <si>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</si>
  <si>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</si>
  <si>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</si>
  <si>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</si>
  <si>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</si>
  <si>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</si>
  <si>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</si>
  <si>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</si>
  <si>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</si>
  <si>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</si>
  <si>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</si>
  <si>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</si>
  <si>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</si>
  <si>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</si>
  <si>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</si>
  <si>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</si>
  <si>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</si>
  <si>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</si>
  <si>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</si>
  <si>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</si>
  <si>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</si>
  <si>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</si>
  <si>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</si>
  <si>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</si>
  <si>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</si>
  <si>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</si>
  <si>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</si>
  <si>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</si>
  <si>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</si>
  <si>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</si>
  <si>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</si>
  <si>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</si>
  <si>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</si>
  <si>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</si>
  <si>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</si>
  <si>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</si>
  <si>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</si>
  <si>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</si>
  <si>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</si>
  <si>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</si>
  <si>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</si>
  <si>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</si>
  <si>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</si>
  <si>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</si>
  <si>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</si>
  <si>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</si>
  <si>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</si>
  <si>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</si>
  <si>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</si>
  <si>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</si>
  <si>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</si>
  <si>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</si>
  <si>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</si>
  <si>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</si>
  <si>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</si>
  <si>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</si>
  <si>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</si>
  <si>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</si>
  <si>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</si>
  <si>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</si>
  <si>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</si>
  <si>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</si>
  <si>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</si>
  <si>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</si>
  <si>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</si>
  <si>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</si>
  <si>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</si>
  <si>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</si>
  <si>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</si>
  <si>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</si>
  <si>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</si>
  <si>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</si>
  <si>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</si>
  <si>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</si>
  <si>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</si>
  <si>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</si>
  <si>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</si>
  <si>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</si>
  <si>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</si>
  <si>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</si>
  <si>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</si>
  <si>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</si>
  <si>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</si>
  <si>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</si>
  <si>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</si>
  <si>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</si>
  <si>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</si>
  <si>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</si>
  <si>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</si>
  <si>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</si>
  <si>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</si>
  <si>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</si>
  <si>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</si>
  <si>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</si>
  <si>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</si>
  <si>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</si>
  <si>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</si>
  <si>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</si>
  <si>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</si>
  <si>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</si>
  <si>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</si>
  <si>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</si>
  <si>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</si>
  <si>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</si>
  <si>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</si>
  <si>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</si>
  <si>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</si>
  <si>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</si>
  <si>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</si>
  <si>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</si>
  <si>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</si>
  <si>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</si>
  <si>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</si>
  <si>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</si>
  <si>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</si>
  <si>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</si>
  <si>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</si>
  <si>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</si>
  <si>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</si>
  <si>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</si>
  <si>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</si>
  <si>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</si>
  <si>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</si>
  <si>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</si>
  <si>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</si>
  <si>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</si>
  <si>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</si>
  <si>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</si>
  <si>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</si>
  <si>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</si>
  <si>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</si>
  <si>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</si>
  <si>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</si>
  <si>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</si>
  <si>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</si>
  <si>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</si>
  <si>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</si>
  <si>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</si>
  <si>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</si>
  <si>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</si>
  <si>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</si>
  <si>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</si>
  <si>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</si>
  <si>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</si>
  <si>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</si>
  <si>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</si>
  <si>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</si>
  <si>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</si>
  <si>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</si>
  <si>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</si>
  <si>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</si>
  <si>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</si>
  <si>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</si>
  <si>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</si>
  <si>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</si>
  <si>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</si>
  <si>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</si>
  <si>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</si>
  <si>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</si>
  <si>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</si>
  <si>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</si>
  <si>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</si>
  <si>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</si>
  <si>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</si>
  <si>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</si>
  <si>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</si>
  <si>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</si>
  <si>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</si>
  <si>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</si>
  <si>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</si>
  <si>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</si>
  <si>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</si>
  <si>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</si>
  <si>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</si>
  <si>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</si>
  <si>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</si>
  <si>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</si>
  <si>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</si>
  <si>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</si>
  <si>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</si>
  <si>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</si>
  <si>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</si>
  <si>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</si>
  <si>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</si>
  <si>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</si>
  <si>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</si>
  <si>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</si>
  <si>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</si>
  <si>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</si>
  <si>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</si>
  <si>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</si>
  <si>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</si>
  <si>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</si>
  <si>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</si>
  <si>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</si>
  <si>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</si>
  <si>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</si>
  <si>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</si>
  <si>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</si>
  <si>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</si>
  <si>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</si>
  <si>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</si>
  <si>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</si>
  <si>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</si>
  <si>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</si>
  <si>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</si>
  <si>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</si>
  <si>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</si>
  <si>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</si>
  <si>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</si>
  <si>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</si>
  <si>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</si>
  <si>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</si>
  <si>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</si>
  <si>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</si>
  <si>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</si>
  <si>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</si>
  <si>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</si>
  <si>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</si>
  <si>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</si>
  <si>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</si>
  <si>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</si>
  <si>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</si>
  <si>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</si>
  <si>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</si>
  <si>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</si>
  <si>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</si>
  <si>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</si>
  <si>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</si>
  <si>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</si>
  <si>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</si>
  <si>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</si>
  <si>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</si>
  <si>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</si>
  <si>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</si>
  <si>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</si>
  <si>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</si>
  <si>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</si>
  <si>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</si>
  <si>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</si>
  <si>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</si>
  <si>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</si>
  <si>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</si>
  <si>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</si>
  <si>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</si>
  <si>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</si>
  <si>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</si>
  <si>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</si>
  <si>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</si>
  <si>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</si>
  <si>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</si>
  <si>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</si>
  <si>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</si>
  <si>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</si>
  <si>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</si>
  <si>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</si>
  <si>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</si>
  <si>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</si>
  <si>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</si>
  <si>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</si>
  <si>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</si>
  <si>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</si>
  <si>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</si>
  <si>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</si>
  <si>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</si>
  <si>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</si>
  <si>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</si>
  <si>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</si>
  <si>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</si>
  <si>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</si>
  <si>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</si>
  <si>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</si>
  <si>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</si>
  <si>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</si>
  <si>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</si>
  <si>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</si>
  <si>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</si>
  <si>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</si>
  <si>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</si>
  <si>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</si>
  <si>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</si>
  <si>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</si>
  <si>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</si>
  <si>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</si>
  <si>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</si>
  <si>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</si>
  <si>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</si>
  <si>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</si>
  <si>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</si>
  <si>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</si>
  <si>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</si>
  <si>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</si>
  <si>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</si>
  <si>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</si>
  <si>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</si>
  <si>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</si>
  <si>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</si>
  <si>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</si>
  <si>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</si>
  <si>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</si>
  <si>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</si>
  <si>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</si>
  <si>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</si>
  <si>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</si>
  <si>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</si>
  <si>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</si>
  <si>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</si>
  <si>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</si>
  <si>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</si>
  <si>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</si>
  <si>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</si>
  <si>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</si>
  <si>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</si>
  <si>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</si>
  <si>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</si>
  <si>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</si>
  <si>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</si>
  <si>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</si>
  <si>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</si>
  <si>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</si>
  <si>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</si>
  <si>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</si>
  <si>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</si>
  <si>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</si>
  <si>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</si>
  <si>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</si>
  <si>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</si>
  <si>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</si>
  <si>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</si>
  <si>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</si>
  <si>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</si>
  <si>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</si>
  <si>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</si>
  <si>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</si>
  <si>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</si>
  <si>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</si>
  <si>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</si>
  <si>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</si>
  <si>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</si>
  <si>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</si>
  <si>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</si>
  <si>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</si>
  <si>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</si>
  <si>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</si>
  <si>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</si>
  <si>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</si>
  <si>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</si>
  <si>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</si>
  <si>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</si>
  <si>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</si>
  <si>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</si>
  <si>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</si>
  <si>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</si>
  <si>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</si>
  <si>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</si>
  <si>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</si>
  <si>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</si>
  <si>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</si>
  <si>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</si>
  <si>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</si>
  <si>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</si>
  <si>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</si>
  <si>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</si>
  <si>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</si>
  <si>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</si>
  <si>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</si>
  <si>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</si>
  <si>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</si>
  <si>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</si>
  <si>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</si>
  <si>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</si>
  <si>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</si>
  <si>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</si>
  <si>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</si>
  <si>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</si>
  <si>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</si>
  <si>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</si>
  <si>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</si>
  <si>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</si>
  <si>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</si>
  <si>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</si>
  <si>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</si>
  <si>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</si>
  <si>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</si>
  <si>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</si>
  <si>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</si>
  <si>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</si>
  <si>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</si>
  <si>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</si>
  <si>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</si>
  <si>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</si>
  <si>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</si>
  <si>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</si>
  <si>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</si>
  <si>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</si>
  <si>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</si>
  <si>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</si>
  <si>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</si>
  <si>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</si>
  <si>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</si>
  <si>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</si>
  <si>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</si>
  <si>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</si>
  <si>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</si>
  <si>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</si>
  <si>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</si>
  <si>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</si>
  <si>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</si>
  <si>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</si>
  <si>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</si>
  <si>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</si>
  <si>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</si>
  <si>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</si>
  <si>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</si>
  <si>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</si>
  <si>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</si>
  <si>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</si>
  <si>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</si>
  <si>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</si>
  <si>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</si>
  <si>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</si>
  <si>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</si>
  <si>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</si>
  <si>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</si>
  <si>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</si>
  <si>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</si>
  <si>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</si>
  <si>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</si>
  <si>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</si>
  <si>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</si>
  <si>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</si>
  <si>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</si>
  <si>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</si>
  <si>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</si>
  <si>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</si>
  <si>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</si>
  <si>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</si>
  <si>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</si>
  <si>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</si>
  <si>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</si>
  <si>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</si>
  <si>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</si>
  <si>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</si>
  <si>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</si>
  <si>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</si>
  <si>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</si>
  <si>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</si>
  <si>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</si>
  <si>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</si>
  <si>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</si>
  <si>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</si>
  <si>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</si>
  <si>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</si>
  <si>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</si>
  <si>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</si>
  <si>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</si>
  <si>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</si>
  <si>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</si>
  <si>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</si>
  <si>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</si>
  <si>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</si>
  <si>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</si>
  <si>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</si>
  <si>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</si>
  <si>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</si>
  <si>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</si>
  <si>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</si>
  <si>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</si>
  <si>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</si>
  <si>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</si>
  <si>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</si>
  <si>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</si>
  <si>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</si>
  <si>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</si>
  <si>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</si>
  <si>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</si>
  <si>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</si>
  <si>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</si>
  <si>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</si>
  <si>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</si>
  <si>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</si>
  <si>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</si>
  <si>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</si>
  <si>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</si>
  <si>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</si>
  <si>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</si>
  <si>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</si>
  <si>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</si>
  <si>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</si>
  <si>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</si>
  <si>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</si>
  <si>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</si>
  <si>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</si>
  <si>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</si>
  <si>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</si>
  <si>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</si>
  <si>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</si>
  <si>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</si>
  <si>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</si>
  <si>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</si>
  <si>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</si>
  <si>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</si>
  <si>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</si>
  <si>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</si>
  <si>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</si>
  <si>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</si>
  <si>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</si>
  <si>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</si>
  <si>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</si>
  <si>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</si>
  <si>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</si>
  <si>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</si>
  <si>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</si>
  <si>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</si>
  <si>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</si>
  <si>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</si>
  <si>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</si>
  <si>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</si>
  <si>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</si>
  <si>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</si>
  <si>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</si>
  <si>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</si>
  <si>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</si>
  <si>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</si>
  <si>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</si>
  <si>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</si>
  <si>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</si>
  <si>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</si>
  <si>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</si>
  <si>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</si>
  <si>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</si>
  <si>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</si>
  <si>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</si>
  <si>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</si>
  <si>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</si>
  <si>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</si>
  <si>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</si>
  <si>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</si>
  <si>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</si>
  <si>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</si>
  <si>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</si>
  <si>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</si>
  <si>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</si>
  <si>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</si>
  <si>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</si>
  <si>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</si>
  <si>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</si>
  <si>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</si>
  <si>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</si>
  <si>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</si>
  <si>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</si>
  <si>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</si>
  <si>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</si>
  <si>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</si>
  <si>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</si>
  <si>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</si>
  <si>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</si>
  <si>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</si>
  <si>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</si>
  <si>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</si>
  <si>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</si>
  <si>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</si>
  <si>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</si>
  <si>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</si>
  <si>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</si>
  <si>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</si>
  <si>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</si>
  <si>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</si>
  <si>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</si>
  <si>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</si>
  <si>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</si>
  <si>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</si>
  <si>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</si>
  <si>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</si>
  <si>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</si>
  <si>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</si>
  <si>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</si>
  <si>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</si>
  <si>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</si>
  <si>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</si>
  <si>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</si>
  <si>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</si>
  <si>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</si>
  <si>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</si>
  <si>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</si>
  <si>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</si>
  <si>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</si>
  <si>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</si>
  <si>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</si>
  <si>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</si>
  <si>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</si>
  <si>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</si>
  <si>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</si>
  <si>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</si>
  <si>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</si>
  <si>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</si>
  <si>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</si>
  <si>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</si>
  <si>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</si>
  <si>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</si>
  <si>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</si>
  <si>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</si>
  <si>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</si>
  <si>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</si>
  <si>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</si>
  <si>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</si>
  <si>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</si>
  <si>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</si>
  <si>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</si>
  <si>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</si>
  <si>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</si>
  <si>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</si>
  <si>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</si>
  <si>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</si>
  <si>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</si>
  <si>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</si>
  <si>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</si>
  <si>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</si>
  <si>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</si>
  <si>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</si>
  <si>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</si>
  <si>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</si>
  <si>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</si>
  <si>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</si>
  <si>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</si>
  <si>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</si>
  <si>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</si>
  <si>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</si>
  <si>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</si>
  <si>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</si>
  <si>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</si>
  <si>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</si>
  <si>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</si>
  <si>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</si>
  <si>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</si>
  <si>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</si>
  <si>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</si>
  <si>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</si>
  <si>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</si>
  <si>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</si>
  <si>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</si>
  <si>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</si>
  <si>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</si>
  <si>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</si>
  <si>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</si>
  <si>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</si>
  <si>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</si>
  <si>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</si>
  <si>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</si>
  <si>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</si>
  <si>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</si>
  <si>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</si>
  <si>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</si>
  <si>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</si>
  <si>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</si>
  <si>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</si>
  <si>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</si>
  <si>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</si>
  <si>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</si>
  <si>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</si>
  <si>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</si>
  <si>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</si>
  <si>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</si>
  <si>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</si>
  <si>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</si>
  <si>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</si>
  <si>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</si>
  <si>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</si>
  <si>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</si>
  <si>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</si>
  <si>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</si>
  <si>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</si>
  <si>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</si>
  <si>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</si>
  <si>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</si>
  <si>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</si>
  <si>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</si>
  <si>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</si>
  <si>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</si>
  <si>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</si>
  <si>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</si>
  <si>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</si>
  <si>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</si>
  <si>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</si>
  <si>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</si>
  <si>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</si>
  <si>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</si>
  <si>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</si>
  <si>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</si>
  <si>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</si>
  <si>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</si>
  <si>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</si>
  <si>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</si>
  <si>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</si>
  <si>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</si>
  <si>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</si>
  <si>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</si>
  <si>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</si>
  <si>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</si>
  <si>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</si>
  <si>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</si>
  <si>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</si>
  <si>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</si>
  <si>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</si>
  <si>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</si>
  <si>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</si>
  <si>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</si>
  <si>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</si>
  <si>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</si>
  <si>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</si>
  <si>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</si>
  <si>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</si>
  <si>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</si>
  <si>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</si>
  <si>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</si>
  <si>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</si>
  <si>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</si>
  <si>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</si>
  <si>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</si>
  <si>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</si>
  <si>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</si>
  <si>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</si>
  <si>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</si>
  <si>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</si>
  <si>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</si>
  <si>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</si>
  <si>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</si>
  <si>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</si>
  <si>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</si>
  <si>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</si>
  <si>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</si>
  <si>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</si>
  <si>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</si>
  <si>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</si>
  <si>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</si>
  <si>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</si>
  <si>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</si>
  <si>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</si>
  <si>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</si>
  <si>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</si>
  <si>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</si>
  <si>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</si>
  <si>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</si>
  <si>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</si>
  <si>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</si>
  <si>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</si>
  <si>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</si>
  <si>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</si>
  <si>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</si>
  <si>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</si>
  <si>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</si>
  <si>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</si>
  <si>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</si>
  <si>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</si>
  <si>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</si>
  <si>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</si>
  <si>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</si>
  <si>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</si>
  <si>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</si>
  <si>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</si>
  <si>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</si>
  <si>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</si>
  <si>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</si>
  <si>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</si>
  <si>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</si>
  <si>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</si>
  <si>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</si>
  <si>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</si>
  <si>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</si>
  <si>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</si>
  <si>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</si>
  <si>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</si>
  <si>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</si>
  <si>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</si>
  <si>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</si>
  <si>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</si>
  <si>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</si>
  <si>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</si>
  <si>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</si>
  <si>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</si>
  <si>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</si>
  <si>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</si>
  <si>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</si>
  <si>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</si>
  <si>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</si>
  <si>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</si>
  <si>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</si>
  <si>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</si>
  <si>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</si>
  <si>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</si>
  <si>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</si>
  <si>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</si>
  <si>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</si>
  <si>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</si>
  <si>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</si>
  <si>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</si>
  <si>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</si>
  <si>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</si>
  <si>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</si>
  <si>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</si>
  <si>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</si>
  <si>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</si>
  <si>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</si>
  <si>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</si>
  <si>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</si>
  <si>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</si>
  <si>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</si>
  <si>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</si>
  <si>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</si>
  <si>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</si>
  <si>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</si>
  <si>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</si>
  <si>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</si>
  <si>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</si>
  <si>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</si>
  <si>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</si>
  <si>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</si>
  <si>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</si>
  <si>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</si>
  <si>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</si>
  <si>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</si>
  <si>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</si>
  <si>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</si>
  <si>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</si>
  <si>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</si>
  <si>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</si>
  <si>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</si>
  <si>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</si>
  <si>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</si>
  <si>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</si>
  <si>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</si>
  <si>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</si>
  <si>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</si>
  <si>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</si>
  <si>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</si>
  <si>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</si>
  <si>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</si>
  <si>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</si>
  <si>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</si>
  <si>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</si>
  <si>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</si>
  <si>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</si>
  <si>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</si>
  <si>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</si>
  <si>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</si>
  <si>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</si>
  <si>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</si>
  <si>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</si>
  <si>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</si>
  <si>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</si>
  <si>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</si>
  <si>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</si>
  <si>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</si>
  <si>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</si>
  <si>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</si>
  <si>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</si>
  <si>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</si>
  <si>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</si>
  <si>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</si>
  <si>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</si>
  <si>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</si>
  <si>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</si>
  <si>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</si>
  <si>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</si>
  <si>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</si>
  <si>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</si>
  <si>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</si>
  <si>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</si>
  <si>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</si>
  <si>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</si>
  <si>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</si>
  <si>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</si>
  <si>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</si>
  <si>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</si>
  <si>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</si>
  <si>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</si>
  <si>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</si>
  <si>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</si>
  <si>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</si>
  <si>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</si>
  <si>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</si>
  <si>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</si>
  <si>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</si>
  <si>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</si>
  <si>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</si>
  <si>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</si>
  <si>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</si>
  <si>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</si>
  <si>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</si>
  <si>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</si>
  <si>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</si>
  <si>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</si>
  <si>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</si>
  <si>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</si>
  <si>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</si>
  <si>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</si>
  <si>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</si>
  <si>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</si>
  <si>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</si>
  <si>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</si>
  <si>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</si>
  <si>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</si>
  <si>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</si>
  <si>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</si>
  <si>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</si>
  <si>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</si>
  <si>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</si>
  <si>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</si>
  <si>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</si>
  <si>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</si>
  <si>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</si>
  <si>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</si>
  <si>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</si>
  <si>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</si>
  <si>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</si>
  <si>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</si>
  <si>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</si>
  <si>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</si>
  <si>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</si>
  <si>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</si>
  <si>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</si>
  <si>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</si>
  <si>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</si>
  <si>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</si>
  <si>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</si>
  <si>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</si>
  <si>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</si>
  <si>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</si>
  <si>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</si>
  <si>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</si>
  <si>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</si>
  <si>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</si>
  <si>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</si>
  <si>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</si>
  <si>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</si>
  <si>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</si>
  <si>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</si>
  <si>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</si>
  <si>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</si>
  <si>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</si>
  <si>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</si>
  <si>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</si>
  <si>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</si>
  <si>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</si>
  <si>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</si>
  <si>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</si>
  <si>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</si>
  <si>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</si>
  <si>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</si>
  <si>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</si>
  <si>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</si>
  <si>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</si>
  <si>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</si>
  <si>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</si>
  <si>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</si>
  <si>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</si>
  <si>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</si>
  <si>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</si>
  <si>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</si>
  <si>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</si>
  <si>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</si>
  <si>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</si>
  <si>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</si>
  <si>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</si>
  <si>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</si>
  <si>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</si>
  <si>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</si>
  <si>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</si>
  <si>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</si>
  <si>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</si>
  <si>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</si>
  <si>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</si>
  <si>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</si>
  <si>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</si>
  <si>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</si>
  <si>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</si>
  <si>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</si>
  <si>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</si>
  <si>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</si>
  <si>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</si>
  <si>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</si>
  <si>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</si>
  <si>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</si>
  <si>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</si>
  <si>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</si>
  <si>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</si>
  <si>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</si>
  <si>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</si>
  <si>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</si>
  <si>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</si>
  <si>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</si>
  <si>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</si>
  <si>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</si>
  <si>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</si>
  <si>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</si>
  <si>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</si>
  <si>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</si>
  <si>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</si>
  <si>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</si>
  <si>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</si>
  <si>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</si>
  <si>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</si>
  <si>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</si>
  <si>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</si>
  <si>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</si>
  <si>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</si>
  <si>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</si>
  <si>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</si>
  <si>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</si>
  <si>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</si>
  <si>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</si>
  <si>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</si>
  <si>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</si>
  <si>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</si>
  <si>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</si>
  <si>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</si>
  <si>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</si>
  <si>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</si>
  <si>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</si>
  <si>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</si>
  <si>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</si>
  <si>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</si>
  <si>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</si>
  <si>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</si>
  <si>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</si>
  <si>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</si>
  <si>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</si>
  <si>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</si>
  <si>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</si>
  <si>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</si>
  <si>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</si>
  <si>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</si>
  <si>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</si>
  <si>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</si>
  <si>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</si>
  <si>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</si>
  <si>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</si>
  <si>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</si>
  <si>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</si>
  <si>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</si>
  <si>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</si>
  <si>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</si>
  <si>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</si>
  <si>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</si>
  <si>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</si>
  <si>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</si>
  <si>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</si>
  <si>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</si>
  <si>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</si>
  <si>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</si>
  <si>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</si>
  <si>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</si>
  <si>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</si>
  <si>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</si>
  <si>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</si>
  <si>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</si>
  <si>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</si>
  <si>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</si>
  <si>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</si>
  <si>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</si>
  <si>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</si>
  <si>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</si>
  <si>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</si>
  <si>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</si>
  <si>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</si>
  <si>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</si>
  <si>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</si>
  <si>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</si>
  <si>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</si>
  <si>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</si>
  <si>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</si>
  <si>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</si>
  <si>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</si>
  <si>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</si>
  <si>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</si>
  <si>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</si>
  <si>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</si>
  <si>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</si>
  <si>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</si>
  <si>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</si>
  <si>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</si>
  <si>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</si>
  <si>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</si>
  <si>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</si>
  <si>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</si>
  <si>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</si>
  <si>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</si>
  <si>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</si>
  <si>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</si>
  <si>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</si>
  <si>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</si>
  <si>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</si>
  <si>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</si>
  <si>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</si>
  <si>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</si>
  <si>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</si>
  <si>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</si>
  <si>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</si>
  <si>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</si>
  <si>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</si>
  <si>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</si>
  <si>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</si>
  <si>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</si>
  <si>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</si>
  <si>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</si>
  <si>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</si>
  <si>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</si>
  <si>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</si>
  <si>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</si>
  <si>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</si>
  <si>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</si>
  <si>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</si>
  <si>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</si>
  <si>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</si>
  <si>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</si>
  <si>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</si>
  <si>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</si>
  <si>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</si>
  <si>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</si>
  <si>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</si>
  <si>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</si>
  <si>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</si>
  <si>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</si>
  <si>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</si>
  <si>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</si>
  <si>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</si>
  <si>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</si>
  <si>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</si>
  <si>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</si>
  <si>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</si>
  <si>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</si>
  <si>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</si>
  <si>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</si>
  <si>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</si>
  <si>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</si>
  <si>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</si>
  <si>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</si>
  <si>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</si>
  <si>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</si>
  <si>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</si>
  <si>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</si>
  <si>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</si>
  <si>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</si>
  <si>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</si>
  <si>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</si>
  <si>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</si>
  <si>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</si>
  <si>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</si>
  <si>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</si>
  <si>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</si>
  <si>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</si>
  <si>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</si>
  <si>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</si>
  <si>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</si>
  <si>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</si>
  <si>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</si>
  <si>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</si>
  <si>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</si>
  <si>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</si>
  <si>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</si>
  <si>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</si>
  <si>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</si>
  <si>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</si>
  <si>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</si>
  <si>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</si>
  <si>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</si>
  <si>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</si>
  <si>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</si>
  <si>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</si>
  <si>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</si>
  <si>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</si>
  <si>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</si>
  <si>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</si>
  <si>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</si>
  <si>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</si>
  <si>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</si>
  <si>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</si>
  <si>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</si>
  <si>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</si>
  <si>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</si>
  <si>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</si>
  <si>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</si>
  <si>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</si>
  <si>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</si>
  <si>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</si>
  <si>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</si>
  <si>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</si>
  <si>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</si>
  <si>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</si>
  <si>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</si>
  <si>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</si>
  <si>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</si>
  <si>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</si>
  <si>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</si>
  <si>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</si>
  <si>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</si>
  <si>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</si>
  <si>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</si>
  <si>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</si>
  <si>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</si>
  <si>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</si>
  <si>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</si>
  <si>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</si>
  <si>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</si>
  <si>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</si>
  <si>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</si>
  <si>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</si>
  <si>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</si>
  <si>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</si>
  <si>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</si>
  <si>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</si>
  <si>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</si>
  <si>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</si>
  <si>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</si>
  <si>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</si>
  <si>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</si>
  <si>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</si>
  <si>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</si>
  <si>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</si>
  <si>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</si>
  <si>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</si>
  <si>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</si>
  <si>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</si>
  <si>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</si>
  <si>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</si>
  <si>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</si>
  <si>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</si>
  <si>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</si>
  <si>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</si>
  <si>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</si>
  <si>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</si>
  <si>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</si>
  <si>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</si>
  <si>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</si>
  <si>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</si>
  <si>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</si>
  <si>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</si>
  <si>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</si>
  <si>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</si>
  <si>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</si>
  <si>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</si>
  <si>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</si>
  <si>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</si>
  <si>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</si>
  <si>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</si>
  <si>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</si>
  <si>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</si>
  <si>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</si>
  <si>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</si>
  <si>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</si>
  <si>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</si>
  <si>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</si>
  <si>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</si>
  <si>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</si>
  <si>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</si>
  <si>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</si>
  <si>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</si>
  <si>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</si>
  <si>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</si>
  <si>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</si>
  <si>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</si>
  <si>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</si>
  <si>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</si>
  <si>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</si>
  <si>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</si>
  <si>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</si>
  <si>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</si>
  <si>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</si>
  <si>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</si>
  <si>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</si>
  <si>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</si>
  <si>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</si>
  <si>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</si>
  <si>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</si>
  <si>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</si>
  <si>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</si>
  <si>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</si>
  <si>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</si>
  <si>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</si>
  <si>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</si>
  <si>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</si>
  <si>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</si>
  <si>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</si>
  <si>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</si>
  <si>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</si>
  <si>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</si>
  <si>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</si>
  <si>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</si>
  <si>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</si>
  <si>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</si>
  <si>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</si>
  <si>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</si>
  <si>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</si>
  <si>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</si>
  <si>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</si>
  <si>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</si>
  <si>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</si>
  <si>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</si>
  <si>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</si>
  <si>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</si>
  <si>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</si>
  <si>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</si>
  <si>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</si>
  <si>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</si>
  <si>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</si>
  <si>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</si>
  <si>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</si>
  <si>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</si>
  <si>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</si>
  <si>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</si>
  <si>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</si>
  <si>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</si>
  <si>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</si>
  <si>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</si>
  <si>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</si>
  <si>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</si>
  <si>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</si>
  <si>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</si>
  <si>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</si>
  <si>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</si>
  <si>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</si>
  <si>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</si>
  <si>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</si>
  <si>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</si>
  <si>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</si>
  <si>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</si>
  <si>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</si>
  <si>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</si>
  <si>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</si>
  <si>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</si>
  <si>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</si>
  <si>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</si>
  <si>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</si>
  <si>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</si>
  <si>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</si>
  <si>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</si>
  <si>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</si>
  <si>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</si>
  <si>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</si>
  <si>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</si>
  <si>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</si>
  <si>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</si>
  <si>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</si>
  <si>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</si>
  <si>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</si>
  <si>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</si>
  <si>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</si>
  <si>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</si>
  <si>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</si>
  <si>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</si>
  <si>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</si>
  <si>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</si>
  <si>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</si>
  <si>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</si>
  <si>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</si>
  <si>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</si>
  <si>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</si>
  <si>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</si>
  <si>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</si>
  <si>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</si>
  <si>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</si>
  <si>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</si>
  <si>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</si>
  <si>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</si>
  <si>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</si>
  <si>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</si>
  <si>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</si>
  <si>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</si>
  <si>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</si>
  <si>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</si>
  <si>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</si>
  <si>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</si>
  <si>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</si>
  <si>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</si>
  <si>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</si>
  <si>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</si>
  <si>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</si>
  <si>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</si>
  <si>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</si>
  <si>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</si>
  <si>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</si>
  <si>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</si>
  <si>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</si>
  <si>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</si>
  <si>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</si>
  <si>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</si>
  <si>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</si>
  <si>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</si>
  <si>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</si>
  <si>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</si>
  <si>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</si>
  <si>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</si>
  <si>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</si>
  <si>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</si>
  <si>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</si>
  <si>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</si>
  <si>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</si>
  <si>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</si>
  <si>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</si>
  <si>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</si>
  <si>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</si>
  <si>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</si>
  <si>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</si>
  <si>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</si>
  <si>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</si>
  <si>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</si>
  <si>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</si>
  <si>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</si>
  <si>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</si>
  <si>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</si>
  <si>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</si>
  <si>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</si>
  <si>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</si>
  <si>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</si>
  <si>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</si>
  <si>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</si>
  <si>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</si>
  <si>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</si>
  <si>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</si>
  <si>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</si>
  <si>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</si>
  <si>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</si>
  <si>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</si>
  <si>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</si>
  <si>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</si>
  <si>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</si>
  <si>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</si>
  <si>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</si>
  <si>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</si>
  <si>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</si>
  <si>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</si>
  <si>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</si>
  <si>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</si>
  <si>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</si>
  <si>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</si>
  <si>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</si>
  <si>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</si>
  <si>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</si>
  <si>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</si>
  <si>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</si>
  <si>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</si>
  <si>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</si>
  <si>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</si>
  <si>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</si>
  <si>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</si>
  <si>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</si>
  <si>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</si>
  <si>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</si>
  <si>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</si>
  <si>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</si>
  <si>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</si>
  <si>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</si>
  <si>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</si>
  <si>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</si>
  <si>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</si>
  <si>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</si>
  <si>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</si>
  <si>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</si>
  <si>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</si>
  <si>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</si>
  <si>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</si>
  <si>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</si>
  <si>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</si>
  <si>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</si>
  <si>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</si>
  <si>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</si>
  <si>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</si>
  <si>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</si>
  <si>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</si>
  <si>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</si>
  <si>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</si>
  <si>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</si>
  <si>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</si>
  <si>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</si>
  <si>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</si>
  <si>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</si>
  <si>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</si>
  <si>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</si>
  <si>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</si>
  <si>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</si>
  <si>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</si>
  <si>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</si>
  <si>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</si>
  <si>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</si>
  <si>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</si>
  <si>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</si>
  <si>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</si>
  <si>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</si>
  <si>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</si>
  <si>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</si>
  <si>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</si>
  <si>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</si>
  <si>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</si>
  <si>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</si>
  <si>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</si>
  <si>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</si>
  <si>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</si>
  <si>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</si>
  <si>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</si>
  <si>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</si>
  <si>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</si>
  <si>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</si>
  <si>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</si>
  <si>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</si>
  <si>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</si>
  <si>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</si>
  <si>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</si>
  <si>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</si>
  <si>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</si>
  <si>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</si>
  <si>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</si>
  <si>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</si>
  <si>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</si>
  <si>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</si>
  <si>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</si>
  <si>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</si>
  <si>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</si>
  <si>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</si>
  <si>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</si>
  <si>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</si>
  <si>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</si>
  <si>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</si>
  <si>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</si>
  <si>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</si>
  <si>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</si>
  <si>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</si>
  <si>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</si>
  <si>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</si>
  <si>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</si>
  <si>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</si>
  <si>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</si>
  <si>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</si>
  <si>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</si>
  <si>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</si>
  <si>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</si>
  <si>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</si>
  <si>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</si>
  <si>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</si>
  <si>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</si>
  <si>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</si>
  <si>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</si>
  <si>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</si>
  <si>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</si>
  <si>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</si>
  <si>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</si>
  <si>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</si>
  <si>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</si>
  <si>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</si>
  <si>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</si>
  <si>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</si>
  <si>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</si>
  <si>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</si>
  <si>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</si>
  <si>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</si>
  <si>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</si>
  <si>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</si>
  <si>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</si>
  <si>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</si>
  <si>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</si>
  <si>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</si>
  <si>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</si>
  <si>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</si>
  <si>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</si>
  <si>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</si>
  <si>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</si>
  <si>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</si>
  <si>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</si>
  <si>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</si>
  <si>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</si>
  <si>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</si>
  <si>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</si>
  <si>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</si>
  <si>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</si>
  <si>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</si>
  <si>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</si>
  <si>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</si>
  <si>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</si>
  <si>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</si>
  <si>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</si>
  <si>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</si>
  <si>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</si>
  <si>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</si>
  <si>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</si>
  <si>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</si>
  <si>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</si>
  <si>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</si>
  <si>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</si>
  <si>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</si>
  <si>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</si>
  <si>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</si>
  <si>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</si>
  <si>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</si>
  <si>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</si>
  <si>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</si>
  <si>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</si>
  <si>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</si>
  <si>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</si>
  <si>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</si>
  <si>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</si>
  <si>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</si>
  <si>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</si>
  <si>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</si>
  <si>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</si>
  <si>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</si>
  <si>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</si>
  <si>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</si>
  <si>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</si>
  <si>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</si>
  <si>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</si>
  <si>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</si>
  <si>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</si>
  <si>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</si>
  <si>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</si>
  <si>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</si>
  <si>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</si>
  <si>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</si>
  <si>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</si>
  <si>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</si>
  <si>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</si>
  <si>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</si>
  <si>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</si>
  <si>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</si>
  <si>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</si>
  <si>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</si>
  <si>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</si>
  <si>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</si>
  <si>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</si>
  <si>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</si>
  <si>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</si>
  <si>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</si>
  <si>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</si>
  <si>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</si>
  <si>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</si>
  <si>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</si>
  <si>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</si>
  <si>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</si>
  <si>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</si>
  <si>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</si>
  <si>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</si>
  <si>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</si>
  <si>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</si>
  <si>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</si>
  <si>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</si>
  <si>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</si>
  <si>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</si>
  <si>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</si>
  <si>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</si>
  <si>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</si>
  <si>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</si>
  <si>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</si>
  <si>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</si>
  <si>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</si>
  <si>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</si>
  <si>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</si>
  <si>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</si>
  <si>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</si>
  <si>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</si>
  <si>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</si>
  <si>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</si>
  <si>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</si>
  <si>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</si>
  <si>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</si>
  <si>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</si>
  <si>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</si>
  <si>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</si>
  <si>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</si>
  <si>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</si>
  <si>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</si>
  <si>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</si>
  <si>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</si>
  <si>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</si>
  <si>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</si>
  <si>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</si>
  <si>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</si>
  <si>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</si>
  <si>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</si>
  <si>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</si>
  <si>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</si>
  <si>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</si>
  <si>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</si>
  <si>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</si>
  <si>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</si>
  <si>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</si>
  <si>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</si>
  <si>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</si>
  <si>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</si>
  <si>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</si>
  <si>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</si>
  <si>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</si>
  <si>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</si>
  <si>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</si>
  <si>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</si>
  <si>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</si>
  <si>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</si>
  <si>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</si>
  <si>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</si>
  <si>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</si>
  <si>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</si>
  <si>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</si>
  <si>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</si>
  <si>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</si>
  <si>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</si>
  <si>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</si>
  <si>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</si>
  <si>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</si>
  <si>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</si>
  <si>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</si>
  <si>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</si>
  <si>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</si>
  <si>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</si>
  <si>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</si>
  <si>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</si>
  <si>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</si>
  <si>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</si>
  <si>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</si>
  <si>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</si>
  <si>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</si>
  <si>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</si>
  <si>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</si>
  <si>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</si>
  <si>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</si>
  <si>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</si>
  <si>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</si>
  <si>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</si>
  <si>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</si>
  <si>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</si>
  <si>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</si>
  <si>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</si>
  <si>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</si>
  <si>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</si>
  <si>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</si>
  <si>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</si>
  <si>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</si>
  <si>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</si>
  <si>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</si>
  <si>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</si>
  <si>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</si>
  <si>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</si>
  <si>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</si>
  <si>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</si>
  <si>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</si>
  <si>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</si>
  <si>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</si>
  <si>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</si>
  <si>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</si>
  <si>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</si>
  <si>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</si>
  <si>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</si>
  <si>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</si>
  <si>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</si>
  <si>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</si>
  <si>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</si>
  <si>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</si>
  <si>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</si>
  <si>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</si>
  <si>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</si>
  <si>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</si>
  <si>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</si>
  <si>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</si>
  <si>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</si>
  <si>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</si>
  <si>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</si>
  <si>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</si>
  <si>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</si>
  <si>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</si>
  <si>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</si>
  <si>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</si>
  <si>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</si>
  <si>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</si>
  <si>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</si>
  <si>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</si>
  <si>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</si>
  <si>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</si>
  <si>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</si>
  <si>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</si>
  <si>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</si>
  <si>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</si>
  <si>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</si>
  <si>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</si>
  <si>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</si>
  <si>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</si>
  <si>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</si>
  <si>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</si>
  <si>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</si>
  <si>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</si>
  <si>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</si>
  <si>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</si>
  <si>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</si>
  <si>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</si>
  <si>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</si>
  <si>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</si>
  <si>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</si>
  <si>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</si>
  <si>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</si>
  <si>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</si>
  <si>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</si>
  <si>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</si>
  <si>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</si>
  <si>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</si>
  <si>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</si>
  <si>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</si>
  <si>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</si>
  <si>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</si>
  <si>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</si>
  <si>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</si>
  <si>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</si>
  <si>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</si>
  <si>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</si>
  <si>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</si>
  <si>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</si>
  <si>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</si>
  <si>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</si>
  <si>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</si>
  <si>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</si>
  <si>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</si>
  <si>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</si>
  <si>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</si>
  <si>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</si>
  <si>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</si>
  <si>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</si>
  <si>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</si>
  <si>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</si>
  <si>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</si>
  <si>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</si>
  <si>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</si>
  <si>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</si>
  <si>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</si>
  <si>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</si>
  <si>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</si>
  <si>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</si>
  <si>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</si>
  <si>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</si>
  <si>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</si>
  <si>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</si>
  <si>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</si>
  <si>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</si>
  <si>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</si>
  <si>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</si>
  <si>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</si>
  <si>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</si>
  <si>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</si>
  <si>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</si>
  <si>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</si>
  <si>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</si>
  <si>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</si>
  <si>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</si>
  <si>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</si>
  <si>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</si>
  <si>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</si>
  <si>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</si>
  <si>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</si>
  <si>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</si>
  <si>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</si>
  <si>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</si>
  <si>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</si>
  <si>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</si>
  <si>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</si>
  <si>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</si>
  <si>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</si>
  <si>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</si>
  <si>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</si>
  <si>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</si>
  <si>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</si>
  <si>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</si>
  <si>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</si>
  <si>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</si>
  <si>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</si>
  <si>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</si>
  <si>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</si>
  <si>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</si>
  <si>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</si>
  <si>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</si>
  <si>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</si>
  <si>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</si>
  <si>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</si>
  <si>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</si>
  <si>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</si>
  <si>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</si>
  <si>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</si>
  <si>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</si>
  <si>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</si>
  <si>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</si>
  <si>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</si>
  <si>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</si>
  <si>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</si>
  <si>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</si>
  <si>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</si>
  <si>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</si>
  <si>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</si>
  <si>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</si>
  <si>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</si>
  <si>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</si>
  <si>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</si>
  <si>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</si>
  <si>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</si>
  <si>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</si>
  <si>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</si>
  <si>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</si>
  <si>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</si>
  <si>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</si>
  <si>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</si>
  <si>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</si>
  <si>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</si>
  <si>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</si>
  <si>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</si>
  <si>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</si>
  <si>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</si>
  <si>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</si>
  <si>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</si>
  <si>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</si>
  <si>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</si>
  <si>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</si>
  <si>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</si>
  <si>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</si>
  <si>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</si>
  <si>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</si>
  <si>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</si>
  <si>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</si>
  <si>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</si>
  <si>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</si>
  <si>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</si>
  <si>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</si>
  <si>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</si>
  <si>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</si>
  <si>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</si>
  <si>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</si>
  <si>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</si>
  <si>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</si>
  <si>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</si>
  <si>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</si>
  <si>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</si>
  <si>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</si>
  <si>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</si>
  <si>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</si>
  <si>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</si>
  <si>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</si>
  <si>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</si>
  <si>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</si>
  <si>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</si>
  <si>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</si>
  <si>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</si>
  <si>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</si>
  <si>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</si>
  <si>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</si>
  <si>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</si>
  <si>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</si>
  <si>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</si>
  <si>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</si>
  <si>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</si>
  <si>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</si>
  <si>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</si>
  <si>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</si>
  <si>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</si>
  <si>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</si>
  <si>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</si>
  <si>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</si>
  <si>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</si>
  <si>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</si>
  <si>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</si>
  <si>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</si>
  <si>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</si>
  <si>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</si>
  <si>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</si>
  <si>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</si>
  <si>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</si>
  <si>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</si>
  <si>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</si>
  <si>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</si>
  <si>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</si>
  <si>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</si>
  <si>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</si>
  <si>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</si>
  <si>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</si>
  <si>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</si>
  <si>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</si>
  <si>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</si>
  <si>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</si>
  <si>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</si>
  <si>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</si>
  <si>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</si>
  <si>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</si>
  <si>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</si>
  <si>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</si>
  <si>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</si>
  <si>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</si>
  <si>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</si>
  <si>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</si>
  <si>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</si>
  <si>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</si>
  <si>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</si>
  <si>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</si>
  <si>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</si>
  <si>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</si>
  <si>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</si>
  <si>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</si>
  <si>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</si>
  <si>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</si>
  <si>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</si>
  <si>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</si>
  <si>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</si>
  <si>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</si>
  <si>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</si>
  <si>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</si>
  <si>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</si>
  <si>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</si>
  <si>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</si>
  <si>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</si>
  <si>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</si>
  <si>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</si>
  <si>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</si>
  <si>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</si>
  <si>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</si>
  <si>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</si>
  <si>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</si>
  <si>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</si>
  <si>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</si>
  <si>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</si>
  <si>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</si>
  <si>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</si>
  <si>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</si>
  <si>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</si>
  <si>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</si>
  <si>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</si>
  <si>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</si>
  <si>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</si>
  <si>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</si>
  <si>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</si>
  <si>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</si>
  <si>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</si>
  <si>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</si>
  <si>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</si>
  <si>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</si>
  <si>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</si>
  <si>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</si>
  <si>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</si>
  <si>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</si>
  <si>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</si>
  <si>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</si>
  <si>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</si>
  <si>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</si>
  <si>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</si>
  <si>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</si>
  <si>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</si>
  <si>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</si>
  <si>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</si>
  <si>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</si>
  <si>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</si>
  <si>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</si>
  <si>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</si>
  <si>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</si>
  <si>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</si>
  <si>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</si>
  <si>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</si>
  <si>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</si>
  <si>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</si>
  <si>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</si>
  <si>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</si>
  <si>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</si>
  <si>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</si>
  <si>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</si>
  <si>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</si>
  <si>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</si>
  <si>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</si>
  <si>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</si>
  <si>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</si>
  <si>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</si>
  <si>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</si>
  <si>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</si>
  <si>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</si>
  <si>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</si>
  <si>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</si>
  <si>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</si>
  <si>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</si>
  <si>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</si>
  <si>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</si>
  <si>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</si>
  <si>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</si>
  <si>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</si>
  <si>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</si>
  <si>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</si>
  <si>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</si>
  <si>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</si>
  <si>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</si>
  <si>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</si>
  <si>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</si>
  <si>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</si>
  <si>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</si>
  <si>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</si>
  <si>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</si>
  <si>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</si>
  <si>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</si>
  <si>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</si>
  <si>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</si>
  <si>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</si>
  <si>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</si>
  <si>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</si>
  <si>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</si>
  <si>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</si>
  <si>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</si>
  <si>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</si>
  <si>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</si>
  <si>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</si>
  <si>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</si>
  <si>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</si>
  <si>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</si>
  <si>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</si>
  <si>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</si>
  <si>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</si>
  <si>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</si>
  <si>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</si>
  <si>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</si>
  <si>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</si>
  <si>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</si>
  <si>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</si>
  <si>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</si>
  <si>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</si>
  <si>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</si>
  <si>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</si>
  <si>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</si>
  <si>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</si>
  <si>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</si>
  <si>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</si>
  <si>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</si>
  <si>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</si>
  <si>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</si>
  <si>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</si>
  <si>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</si>
  <si>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</si>
  <si>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</si>
  <si>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</si>
  <si>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</si>
  <si>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</si>
  <si>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</si>
  <si>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</si>
  <si>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</si>
  <si>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</si>
  <si>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</si>
  <si>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</si>
  <si>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</si>
  <si>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</si>
  <si>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</si>
  <si>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</si>
  <si>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</si>
  <si>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</si>
  <si>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</si>
  <si>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</si>
  <si>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</si>
  <si>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</si>
  <si>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</si>
  <si>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</si>
  <si>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</si>
  <si>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</si>
  <si>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</si>
  <si>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</si>
  <si>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</si>
  <si>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</si>
  <si>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</si>
  <si>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</si>
  <si>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</si>
  <si>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</si>
  <si>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</si>
  <si>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</si>
  <si>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</si>
  <si>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</si>
  <si>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</si>
  <si>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</si>
  <si>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</si>
  <si>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</si>
  <si>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</si>
  <si>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</si>
  <si>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</si>
  <si>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</si>
  <si>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</si>
  <si>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</si>
  <si>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</si>
  <si>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</si>
  <si>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</si>
  <si>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</si>
  <si>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</si>
  <si>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</si>
  <si>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</si>
  <si>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</si>
  <si>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</si>
  <si>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</si>
  <si>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</si>
  <si>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</si>
  <si>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</si>
  <si>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</si>
  <si>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</si>
  <si>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</si>
  <si>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</si>
  <si>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</si>
  <si>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</si>
  <si>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</si>
  <si>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</si>
  <si>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</si>
  <si>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</si>
  <si>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</si>
  <si>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</si>
  <si>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</si>
  <si>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</si>
  <si>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</si>
  <si>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</si>
  <si>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</si>
  <si>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</si>
  <si>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</si>
  <si>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</si>
  <si>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</si>
  <si>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</si>
  <si>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</si>
  <si>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</si>
  <si>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</si>
  <si>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</si>
  <si>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</si>
  <si>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</si>
  <si>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</si>
  <si>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</si>
  <si>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</si>
  <si>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</si>
  <si>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</si>
  <si>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</si>
  <si>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</si>
  <si>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</si>
  <si>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</si>
  <si>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</si>
  <si>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</si>
  <si>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</si>
  <si>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</si>
  <si>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</si>
  <si>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</si>
  <si>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</si>
  <si>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</si>
  <si>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</si>
  <si>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</si>
  <si>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</si>
  <si>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</si>
  <si>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</si>
  <si>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</si>
  <si>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</si>
  <si>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</si>
  <si>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</si>
  <si>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</si>
  <si>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</si>
  <si>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</si>
  <si>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</si>
  <si>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</si>
  <si>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</si>
  <si>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</si>
  <si>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</si>
  <si>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</si>
  <si>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</si>
  <si>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</si>
  <si>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</si>
  <si>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</si>
  <si>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</si>
  <si>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</si>
  <si>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</si>
  <si>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</si>
  <si>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</si>
  <si>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</si>
  <si>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</si>
  <si>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</si>
  <si>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</si>
  <si>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</si>
  <si>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</si>
  <si>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</si>
  <si>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</si>
  <si>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</si>
  <si>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</si>
  <si>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</si>
  <si>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</si>
  <si>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</si>
  <si>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</si>
  <si>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</si>
  <si>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</si>
  <si>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</si>
  <si>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</si>
  <si>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</si>
  <si>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</si>
  <si>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</si>
  <si>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</si>
  <si>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</si>
  <si>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</si>
  <si>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</si>
  <si>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</si>
  <si>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</si>
  <si>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</si>
  <si>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</si>
  <si>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</si>
  <si>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</si>
  <si>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</si>
  <si>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</si>
  <si>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</si>
  <si>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</si>
  <si>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</si>
  <si>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</si>
  <si>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</si>
  <si>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</si>
  <si>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</si>
  <si>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</si>
  <si>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</si>
  <si>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</si>
  <si>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</si>
  <si>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</si>
  <si>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</si>
  <si>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</si>
  <si>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</si>
  <si>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</si>
  <si>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</si>
  <si>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</si>
  <si>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</si>
  <si>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</si>
  <si>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</si>
  <si>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</si>
  <si>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</si>
  <si>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</si>
  <si>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</si>
  <si>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</si>
  <si>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</si>
  <si>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</si>
  <si>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</si>
  <si>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</si>
  <si>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</si>
  <si>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</si>
  <si>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</si>
  <si>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</si>
  <si>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</si>
  <si>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</si>
  <si>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</si>
  <si>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</si>
  <si>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</si>
  <si>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</si>
  <si>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</si>
  <si>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</si>
  <si>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</si>
  <si>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</si>
  <si>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</si>
  <si>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</si>
  <si>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</si>
  <si>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</si>
  <si>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</si>
  <si>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</si>
  <si>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</si>
  <si>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</si>
  <si>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</si>
  <si>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</si>
  <si>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</si>
  <si>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</si>
  <si>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</si>
  <si>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</si>
  <si>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</si>
  <si>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</si>
  <si>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</si>
  <si>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</si>
  <si>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</si>
  <si>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</si>
  <si>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</si>
  <si>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</si>
  <si>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</si>
  <si>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</si>
  <si>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</si>
  <si>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</si>
  <si>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</si>
  <si>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</si>
  <si>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</si>
  <si>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</si>
  <si>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</si>
  <si>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</si>
  <si>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</si>
  <si>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</si>
  <si>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</si>
  <si>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</si>
  <si>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</si>
  <si>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</si>
  <si>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</si>
  <si>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</si>
  <si>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</si>
  <si>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</si>
  <si>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</si>
  <si>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</si>
  <si>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</si>
  <si>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</si>
  <si>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</si>
  <si>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</si>
  <si>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</si>
  <si>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</si>
  <si>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</si>
  <si>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</si>
  <si>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</si>
  <si>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</si>
  <si>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</si>
  <si>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</si>
  <si>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</si>
  <si>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</si>
  <si>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</si>
  <si>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</si>
  <si>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</si>
  <si>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</si>
  <si>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</si>
  <si>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</si>
  <si>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</si>
  <si>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</si>
  <si>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</si>
  <si>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</si>
  <si>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</si>
  <si>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</si>
  <si>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</si>
  <si>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</si>
  <si>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</si>
  <si>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</si>
  <si>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</si>
  <si>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</si>
  <si>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</si>
  <si>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</si>
  <si>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</si>
  <si>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</si>
  <si>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</si>
  <si>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</si>
  <si>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</si>
  <si>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</si>
  <si>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</si>
  <si>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</si>
  <si>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</si>
  <si>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</si>
  <si>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</si>
  <si>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</si>
  <si>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</si>
  <si>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</si>
  <si>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</si>
  <si>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</si>
  <si>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</si>
  <si>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</si>
  <si>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</si>
  <si>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</si>
  <si>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</si>
  <si>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</si>
  <si>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</si>
  <si>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</si>
  <si>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</si>
  <si>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</si>
  <si>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</si>
  <si>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</si>
  <si>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</si>
  <si>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</si>
  <si>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</si>
  <si>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</si>
  <si>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</si>
  <si>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</si>
  <si>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</si>
  <si>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</si>
  <si>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</si>
  <si>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</si>
  <si>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</si>
  <si>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</si>
  <si>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</si>
  <si>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</si>
  <si>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</si>
  <si>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</si>
  <si>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</si>
  <si>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</si>
  <si>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</si>
  <si>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</si>
  <si>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</si>
  <si>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</si>
  <si>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</si>
  <si>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</si>
  <si>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</si>
  <si>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</si>
  <si>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</si>
  <si>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</si>
  <si>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</si>
  <si>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</si>
  <si>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</si>
  <si>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</si>
  <si>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</si>
  <si>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</si>
  <si>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</si>
  <si>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</si>
  <si>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</si>
  <si>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</si>
  <si>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</si>
  <si>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</si>
  <si>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</si>
  <si>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</si>
  <si>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</si>
  <si>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</si>
  <si>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</si>
  <si>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</si>
  <si>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</si>
  <si>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</si>
  <si>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</si>
  <si>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</si>
  <si>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</si>
  <si>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</si>
  <si>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</si>
  <si>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</si>
  <si>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</si>
  <si>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</si>
  <si>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</si>
  <si>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</si>
  <si>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</si>
  <si>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</si>
  <si>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</si>
  <si>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</si>
  <si>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</si>
  <si>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</si>
  <si>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</si>
  <si>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</si>
  <si>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</si>
  <si>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</si>
  <si>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</si>
  <si>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</si>
  <si>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</si>
  <si>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</si>
  <si>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</si>
  <si>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</si>
  <si>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</si>
  <si>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</si>
  <si>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</si>
  <si>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</si>
  <si>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</si>
  <si>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</si>
  <si>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</si>
  <si>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</si>
  <si>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</si>
  <si>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</si>
  <si>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</si>
  <si>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</si>
  <si>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</si>
  <si>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</si>
  <si>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</si>
  <si>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</si>
  <si>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</si>
  <si>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</si>
  <si>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</si>
  <si>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</si>
  <si>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</si>
  <si>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</si>
  <si>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</si>
  <si>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</si>
  <si>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</si>
  <si>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</si>
  <si>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</si>
  <si>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</si>
  <si>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</si>
  <si>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</si>
  <si>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</si>
  <si>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</si>
  <si>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</si>
  <si>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</si>
  <si>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</si>
  <si>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</si>
  <si>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</si>
  <si>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</si>
  <si>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</si>
  <si>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</si>
  <si>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</si>
  <si>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</si>
  <si>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</si>
  <si>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</si>
  <si>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</si>
  <si>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</si>
  <si>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</si>
  <si>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</si>
  <si>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</si>
  <si>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</si>
  <si>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</si>
  <si>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</si>
  <si>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</si>
  <si>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</si>
  <si>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</si>
  <si>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</si>
  <si>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</si>
  <si>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</si>
  <si>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</si>
  <si>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</si>
  <si>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</si>
  <si>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</si>
  <si>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</si>
  <si>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</si>
  <si>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</si>
  <si>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</si>
  <si>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</si>
  <si>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</si>
  <si>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</si>
  <si>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</si>
  <si>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</si>
  <si>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</si>
  <si>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</si>
  <si>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</si>
  <si>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</si>
  <si>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</si>
  <si>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</si>
  <si>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</si>
  <si>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</si>
  <si>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</si>
  <si>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</si>
  <si>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</si>
  <si>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</si>
  <si>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</si>
  <si>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</si>
  <si>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</si>
  <si>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</si>
  <si>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</si>
  <si>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</si>
  <si>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</si>
  <si>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</si>
  <si>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</si>
  <si>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</si>
  <si>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</si>
  <si>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</si>
  <si>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</si>
  <si>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</si>
  <si>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</si>
  <si>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</si>
  <si>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</si>
  <si>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</si>
  <si>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</si>
  <si>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</si>
  <si>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</si>
  <si>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</si>
  <si>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</si>
  <si>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</si>
  <si>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</si>
  <si>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</si>
  <si>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</si>
  <si>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</si>
  <si>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</si>
  <si>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</si>
  <si>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</si>
  <si>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</si>
  <si>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</si>
  <si>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</si>
  <si>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</si>
  <si>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</si>
  <si>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</si>
  <si>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</si>
  <si>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</si>
  <si>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</si>
  <si>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</si>
  <si>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</si>
  <si>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</si>
  <si>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</si>
  <si>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</si>
  <si>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</si>
  <si>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</si>
  <si>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</si>
  <si>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</si>
  <si>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</si>
  <si>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</si>
  <si>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</si>
  <si>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</si>
  <si>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</si>
  <si>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</si>
  <si>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</si>
  <si>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</si>
  <si>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</si>
  <si>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</si>
  <si>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</si>
  <si>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</si>
  <si>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</si>
  <si>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</si>
  <si>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</si>
  <si>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</si>
  <si>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</si>
  <si>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</si>
  <si>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</si>
  <si>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</si>
  <si>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</si>
  <si>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</si>
  <si>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</si>
  <si>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</si>
  <si>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</si>
  <si>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</si>
  <si>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</si>
  <si>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</si>
  <si>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</si>
  <si>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</si>
  <si>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</si>
  <si>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</si>
  <si>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</si>
  <si>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</si>
  <si>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</si>
  <si>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</si>
  <si>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</si>
  <si>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</si>
  <si>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</si>
  <si>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</si>
  <si>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</si>
  <si>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</si>
  <si>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</si>
  <si>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</si>
  <si>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</si>
  <si>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</si>
  <si>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</si>
  <si>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</si>
  <si>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</si>
  <si>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</si>
  <si>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</si>
  <si>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</si>
  <si>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</si>
  <si>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</si>
  <si>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</si>
  <si>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</si>
  <si>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</si>
  <si>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</si>
  <si>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</si>
  <si>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</si>
  <si>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</si>
  <si>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</si>
  <si>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</si>
  <si>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</si>
  <si>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</si>
  <si>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</si>
  <si>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</si>
  <si>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</si>
  <si>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</si>
  <si>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</si>
  <si>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</si>
  <si>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</si>
  <si>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</si>
  <si>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</si>
  <si>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</si>
  <si>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</si>
  <si>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</si>
  <si>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</si>
  <si>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</si>
  <si>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</si>
  <si>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</si>
  <si>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</si>
  <si>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</si>
  <si>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</si>
  <si>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</si>
  <si>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</si>
  <si>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</si>
  <si>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</si>
  <si>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</si>
  <si>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</si>
  <si>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</si>
  <si>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</si>
  <si>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</si>
  <si>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</si>
  <si>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</si>
  <si>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</si>
  <si>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</si>
  <si>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</si>
  <si>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</si>
  <si>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</si>
  <si>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</si>
  <si>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</si>
  <si>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</si>
  <si>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</si>
  <si>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</si>
  <si>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</si>
  <si>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</si>
  <si>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</si>
  <si>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</si>
  <si>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</si>
  <si>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</si>
  <si>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</si>
  <si>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</si>
  <si>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</si>
  <si>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</si>
  <si>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</si>
  <si>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</si>
  <si>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</si>
  <si>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</si>
  <si>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</si>
  <si>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</si>
  <si>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</si>
  <si>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</si>
  <si>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</si>
  <si>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</si>
  <si>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</si>
  <si>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</si>
  <si>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</si>
  <si>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</si>
  <si>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</si>
  <si>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</si>
  <si>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</si>
  <si>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</si>
  <si>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</si>
  <si>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</si>
  <si>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</si>
  <si>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</si>
  <si>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</si>
  <si>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</si>
  <si>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</si>
  <si>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</si>
  <si>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</si>
  <si>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</si>
  <si>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</si>
  <si>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</si>
  <si>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</si>
  <si>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</si>
  <si>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</si>
  <si>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</si>
  <si>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</si>
  <si>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</si>
  <si>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</si>
  <si>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</si>
  <si>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</si>
  <si>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</si>
  <si>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</si>
  <si>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</si>
  <si>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</si>
  <si>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</si>
  <si>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</si>
  <si>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</si>
  <si>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</si>
  <si>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</si>
  <si>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</si>
  <si>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</si>
  <si>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</si>
  <si>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</si>
  <si>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</si>
  <si>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</si>
  <si>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</si>
  <si>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</si>
  <si>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</si>
  <si>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</si>
  <si>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</si>
  <si>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</si>
  <si>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</si>
  <si>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</si>
  <si>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</si>
  <si>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</si>
  <si>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</si>
  <si>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</si>
  <si>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</si>
  <si>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</si>
  <si>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</si>
  <si>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</si>
  <si>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</si>
  <si>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</si>
  <si>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</si>
  <si>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</si>
  <si>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</si>
  <si>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</si>
  <si>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</si>
  <si>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</si>
  <si>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</si>
  <si>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</si>
  <si>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</si>
  <si>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</si>
  <si>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</si>
  <si>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</si>
  <si>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</si>
  <si>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</si>
  <si>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</si>
  <si>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</si>
  <si>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</si>
  <si>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</si>
  <si>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</si>
  <si>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</si>
  <si>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</si>
  <si>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</si>
  <si>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</si>
  <si>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</si>
  <si>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</si>
  <si>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</si>
  <si>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</si>
  <si>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</si>
  <si>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</si>
  <si>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</si>
  <si>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</si>
  <si>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</si>
  <si>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</si>
  <si>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</si>
  <si>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</si>
  <si>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</si>
  <si>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</si>
  <si>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</si>
  <si>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</si>
  <si>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</si>
  <si>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</si>
  <si>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</si>
  <si>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</si>
  <si>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</si>
  <si>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</si>
  <si>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</si>
  <si>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</si>
  <si>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</si>
  <si>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</si>
  <si>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</si>
  <si>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</si>
  <si>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</si>
  <si>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</si>
  <si>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</si>
  <si>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</si>
  <si>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</si>
  <si>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</si>
  <si>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</si>
  <si>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</si>
  <si>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</si>
  <si>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</si>
  <si>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</si>
  <si>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</si>
  <si>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</si>
  <si>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</si>
  <si>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</si>
  <si>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</si>
  <si>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</si>
  <si>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</si>
  <si>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</si>
  <si>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</si>
  <si>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</si>
  <si>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</si>
  <si>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</si>
  <si>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</si>
  <si>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</si>
  <si>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</si>
  <si>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</si>
  <si>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</si>
  <si>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</si>
  <si>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</si>
  <si>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</si>
  <si>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</si>
  <si>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</si>
  <si>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</si>
  <si>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</si>
  <si>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</si>
  <si>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</si>
  <si>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</si>
  <si>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</si>
  <si>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</si>
  <si>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</si>
  <si>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</si>
  <si>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</si>
  <si>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</si>
  <si>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</si>
  <si>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</si>
  <si>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</si>
  <si>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</si>
  <si>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</si>
  <si>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</si>
  <si>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</si>
  <si>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</si>
  <si>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</si>
  <si>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</si>
  <si>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</si>
  <si>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</si>
  <si>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</si>
  <si>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</si>
  <si>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</si>
  <si>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</si>
  <si>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</si>
  <si>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</si>
  <si>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</si>
  <si>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</si>
  <si>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</si>
  <si>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</si>
  <si>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</si>
  <si>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</si>
  <si>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</si>
  <si>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</si>
  <si>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</si>
  <si>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</si>
  <si>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</si>
  <si>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</si>
  <si>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</si>
  <si>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</si>
  <si>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</si>
  <si>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</si>
  <si>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</si>
  <si>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</si>
  <si>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</si>
  <si>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</si>
  <si>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</si>
  <si>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</si>
  <si>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</si>
  <si>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</si>
  <si>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</si>
  <si>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</si>
  <si>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</si>
  <si>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</si>
  <si>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</si>
  <si>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</si>
  <si>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</si>
  <si>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</si>
  <si>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</si>
  <si>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</si>
  <si>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</si>
  <si>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</si>
  <si>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</si>
  <si>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</si>
  <si>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</si>
  <si>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</si>
  <si>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</si>
  <si>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</si>
  <si>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</si>
  <si>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</si>
  <si>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</si>
  <si>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</si>
  <si>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</si>
  <si>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</si>
  <si>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</si>
  <si>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</si>
  <si>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</si>
  <si>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</si>
  <si>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</si>
  <si>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</si>
  <si>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</si>
  <si>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</si>
  <si>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</si>
  <si>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</si>
  <si>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</si>
  <si>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</si>
  <si>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</si>
  <si>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</si>
  <si>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</si>
  <si>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</si>
  <si>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</si>
  <si>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</si>
  <si>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</si>
  <si>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</si>
  <si>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</si>
  <si>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</si>
  <si>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</si>
  <si>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</si>
  <si>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</si>
  <si>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</si>
  <si>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</si>
  <si>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</si>
  <si>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</si>
  <si>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</si>
  <si>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</si>
  <si>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</si>
  <si>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</si>
  <si>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</si>
  <si>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</si>
  <si>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</si>
  <si>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</si>
  <si>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</si>
  <si>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</si>
  <si>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</si>
  <si>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</si>
  <si>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</si>
  <si>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</si>
  <si>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</si>
  <si>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</si>
  <si>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</si>
  <si>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</si>
  <si>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</si>
  <si>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</si>
  <si>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</si>
  <si>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</si>
  <si>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</si>
  <si>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</si>
  <si>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</si>
  <si>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</si>
  <si>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</si>
  <si>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</si>
  <si>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</si>
  <si>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</si>
  <si>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</si>
  <si>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</si>
  <si>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</si>
  <si>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</si>
  <si>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</si>
  <si>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</si>
  <si>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</si>
  <si>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</si>
  <si>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</si>
  <si>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</si>
  <si>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</si>
  <si>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</si>
  <si>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</si>
  <si>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</si>
  <si>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</si>
  <si>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</si>
  <si>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</si>
  <si>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</si>
  <si>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</si>
  <si>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</si>
  <si>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</si>
  <si>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</si>
  <si>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</si>
  <si>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</si>
  <si>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</si>
  <si>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</si>
  <si>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</si>
  <si>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</si>
  <si>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</si>
  <si>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</si>
  <si>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</si>
  <si>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</si>
  <si>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</si>
  <si>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</si>
  <si>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</si>
  <si>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</si>
  <si>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</si>
  <si>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</si>
  <si>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</si>
  <si>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</si>
  <si>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</si>
  <si>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</si>
  <si>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</si>
  <si>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</si>
  <si>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</si>
  <si>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</si>
  <si>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</si>
  <si>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</si>
  <si>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</si>
  <si>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</si>
  <si>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</si>
  <si>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</si>
  <si>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</si>
  <si>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</si>
  <si>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</si>
  <si>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</si>
  <si>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</si>
  <si>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</si>
  <si>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</si>
  <si>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</si>
  <si>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</si>
  <si>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</si>
  <si>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</si>
  <si>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</si>
  <si>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</si>
  <si>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</si>
  <si>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</si>
  <si>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</si>
  <si>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</si>
  <si>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</si>
  <si>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</si>
  <si>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</si>
  <si>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</si>
  <si>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</si>
  <si>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</si>
  <si>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</si>
  <si>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</si>
  <si>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</si>
  <si>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</si>
  <si>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</si>
  <si>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</si>
  <si>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</si>
  <si>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</si>
  <si>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</si>
  <si>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</si>
  <si>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</si>
  <si>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</si>
  <si>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</si>
  <si>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</si>
  <si>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</si>
  <si>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</si>
  <si>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</si>
  <si>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</si>
  <si>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</si>
  <si>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</si>
  <si>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</si>
  <si>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</si>
  <si>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</si>
  <si>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</si>
  <si>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</si>
  <si>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</si>
  <si>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</si>
  <si>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</si>
  <si>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</si>
  <si>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</si>
  <si>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</si>
  <si>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</si>
  <si>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</si>
  <si>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</si>
  <si>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</si>
  <si>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</si>
  <si>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</si>
  <si>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</si>
  <si>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</si>
  <si>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</si>
  <si>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</si>
  <si>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</si>
  <si>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</si>
  <si>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</si>
  <si>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</si>
  <si>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</si>
  <si>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</si>
  <si>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</si>
  <si>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</si>
  <si>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</si>
  <si>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</si>
  <si>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</si>
  <si>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</si>
  <si>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</si>
  <si>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</si>
  <si>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</si>
  <si>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</si>
  <si>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</si>
  <si>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</si>
  <si>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</si>
  <si>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</si>
  <si>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</si>
  <si>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</si>
  <si>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</si>
  <si>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</si>
  <si>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</si>
  <si>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</si>
  <si>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</si>
  <si>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</si>
  <si>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</si>
  <si>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</si>
  <si>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</si>
  <si>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</si>
  <si>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</si>
  <si>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</si>
  <si>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</si>
  <si>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</si>
  <si>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</si>
  <si>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</si>
  <si>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</si>
  <si>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</si>
  <si>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</si>
  <si>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</si>
  <si>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</si>
  <si>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</si>
  <si>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</si>
  <si>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</si>
  <si>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</si>
  <si>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</si>
  <si>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</si>
  <si>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</si>
  <si>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</si>
  <si>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</si>
  <si>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</si>
  <si>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</si>
  <si>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</si>
  <si>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</si>
  <si>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</si>
  <si>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</si>
  <si>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</si>
  <si>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</si>
  <si>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</si>
  <si>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</si>
  <si>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</si>
  <si>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</si>
  <si>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</si>
  <si>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</si>
  <si>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</si>
  <si>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</si>
  <si>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</si>
  <si>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</si>
  <si>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</si>
  <si>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</si>
  <si>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</si>
  <si>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</si>
  <si>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</si>
  <si>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</si>
  <si>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</si>
  <si>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</si>
  <si>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</si>
  <si>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</si>
  <si>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</si>
  <si>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</si>
  <si>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</si>
  <si>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</si>
  <si>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</si>
  <si>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</si>
  <si>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</si>
  <si>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</si>
  <si>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</si>
  <si>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</si>
  <si>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</si>
  <si>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</si>
  <si>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</si>
  <si>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</si>
  <si>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</si>
  <si>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</si>
  <si>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</si>
  <si>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</si>
  <si>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</si>
  <si>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</si>
  <si>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</si>
  <si>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</si>
  <si>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</si>
  <si>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</si>
  <si>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</si>
  <si>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</si>
  <si>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</si>
  <si>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</si>
  <si>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</si>
  <si>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</si>
  <si>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</si>
  <si>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</si>
  <si>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</si>
  <si>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</si>
  <si>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</si>
  <si>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</si>
  <si>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</si>
  <si>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</si>
  <si>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</si>
  <si>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</si>
  <si>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</si>
  <si>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</si>
  <si>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</si>
  <si>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</si>
  <si>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</si>
  <si>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</si>
  <si>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</si>
  <si>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</si>
  <si>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</si>
  <si>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</si>
  <si>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</si>
  <si>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</si>
  <si>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</si>
  <si>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</si>
  <si>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</si>
  <si>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</si>
  <si>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</si>
  <si>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</si>
  <si>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</si>
  <si>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</si>
  <si>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</si>
  <si>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</si>
  <si>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</si>
  <si>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</si>
  <si>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</si>
  <si>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</si>
  <si>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</si>
  <si>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</si>
  <si>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</si>
  <si>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</si>
  <si>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</si>
  <si>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</si>
  <si>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</si>
  <si>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</si>
  <si>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</si>
  <si>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</si>
  <si>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</si>
  <si>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</si>
  <si>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</si>
  <si>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</si>
  <si>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</si>
  <si>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</si>
  <si>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</si>
  <si>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</si>
  <si>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</si>
  <si>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</si>
  <si>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</si>
  <si>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</si>
  <si>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</si>
  <si>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</si>
  <si>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</si>
  <si>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</si>
  <si>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</si>
  <si>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</si>
  <si>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</si>
  <si>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</si>
  <si>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</si>
  <si>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</si>
  <si>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</si>
  <si>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</si>
  <si>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</si>
  <si>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</si>
  <si>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</si>
  <si>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</si>
  <si>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</si>
  <si>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</si>
  <si>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</si>
  <si>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</si>
  <si>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</si>
  <si>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</si>
  <si>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</si>
  <si>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</si>
  <si>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</si>
  <si>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</si>
  <si>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</si>
  <si>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</si>
  <si>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</si>
  <si>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</si>
  <si>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</si>
  <si>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</si>
  <si>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</si>
  <si>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</si>
  <si>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</si>
  <si>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</si>
  <si>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</si>
  <si>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</si>
  <si>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</si>
  <si>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</si>
  <si>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</si>
  <si>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</si>
  <si>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</si>
  <si>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</si>
  <si>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</si>
  <si>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</si>
  <si>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</si>
  <si>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</si>
  <si>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</si>
  <si>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</si>
  <si>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</si>
  <si>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</si>
  <si>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</si>
  <si>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</si>
  <si>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</si>
  <si>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</si>
  <si>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</si>
  <si>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</si>
  <si>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</si>
  <si>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</si>
  <si>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</si>
  <si>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</si>
  <si>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</si>
  <si>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</si>
  <si>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</si>
  <si>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</si>
  <si>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</si>
  <si>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</si>
  <si>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</si>
  <si>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</si>
  <si>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</si>
  <si>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</si>
  <si>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</si>
  <si>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</si>
  <si>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</si>
  <si>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</si>
  <si>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</si>
  <si>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</si>
  <si>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</si>
  <si>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</si>
  <si>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</si>
  <si>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</si>
  <si>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</si>
  <si>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</si>
  <si>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</si>
  <si>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</si>
  <si>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</si>
  <si>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</si>
  <si>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</si>
  <si>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</si>
  <si>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</si>
  <si>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</si>
  <si>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</si>
  <si>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</si>
  <si>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</si>
  <si>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</si>
  <si>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</si>
  <si>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</si>
  <si>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</si>
  <si>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</si>
  <si>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</si>
  <si>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</si>
  <si>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</si>
  <si>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</si>
  <si>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</si>
  <si>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</si>
  <si>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</si>
  <si>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</si>
  <si>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</si>
  <si>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</si>
  <si>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</si>
  <si>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</si>
  <si>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</si>
  <si>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</si>
  <si>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</si>
  <si>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</si>
  <si>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</si>
  <si>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</si>
  <si>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</si>
  <si>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</si>
  <si>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</si>
  <si>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</si>
  <si>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</si>
  <si>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</si>
  <si>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</si>
  <si>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</si>
  <si>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</si>
  <si>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</si>
  <si>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</si>
  <si>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</si>
  <si>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</si>
  <si>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</si>
  <si>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</si>
  <si>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</si>
  <si>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</si>
  <si>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</si>
  <si>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</si>
  <si>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</si>
  <si>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</si>
  <si>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</si>
  <si>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</si>
  <si>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</si>
  <si>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</si>
  <si>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</si>
  <si>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</si>
  <si>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</si>
  <si>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</si>
  <si>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</si>
  <si>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</si>
  <si>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</si>
  <si>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</si>
  <si>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</si>
  <si>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</si>
  <si>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</si>
  <si>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</si>
  <si>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</si>
  <si>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</si>
  <si>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</si>
  <si>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</si>
  <si>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</si>
  <si>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</si>
  <si>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</si>
  <si>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</si>
  <si>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</si>
  <si>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</si>
  <si>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</si>
  <si>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</si>
  <si>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</si>
  <si>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</si>
  <si>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</si>
  <si>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</si>
  <si>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</si>
  <si>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</si>
  <si>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</si>
  <si>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</si>
  <si>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</si>
  <si>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</si>
  <si>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</si>
  <si>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</si>
  <si>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</si>
  <si>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</si>
  <si>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</si>
  <si>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</si>
  <si>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</si>
  <si>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</si>
  <si>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</si>
  <si>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</si>
  <si>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</si>
  <si>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</si>
  <si>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</si>
  <si>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</si>
  <si>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</si>
  <si>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</si>
  <si>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</si>
  <si>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</si>
  <si>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</si>
  <si>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</si>
  <si>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</si>
  <si>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</si>
  <si>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</si>
  <si>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</si>
  <si>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</si>
  <si>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</si>
  <si>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</si>
  <si>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</si>
  <si>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</si>
  <si>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</si>
  <si>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</si>
  <si>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</si>
  <si>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</si>
  <si>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</si>
  <si>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</si>
  <si>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</si>
  <si>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</si>
  <si>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</si>
  <si>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</si>
  <si>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</si>
  <si>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</si>
  <si>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</si>
  <si>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</si>
  <si>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</si>
  <si>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</si>
  <si>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</si>
  <si>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</si>
  <si>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</si>
  <si>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</si>
  <si>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</si>
  <si>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</si>
  <si>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</si>
  <si>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</si>
  <si>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</si>
  <si>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</si>
  <si>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</si>
  <si>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</si>
  <si>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</si>
  <si>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</si>
  <si>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</si>
  <si>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</si>
  <si>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</si>
  <si>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</si>
  <si>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</si>
  <si>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</si>
  <si>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</si>
  <si>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</si>
  <si>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</si>
  <si>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</si>
  <si>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</si>
  <si>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</si>
  <si>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</si>
  <si>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</si>
  <si>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</si>
  <si>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</si>
  <si>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</si>
  <si>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</si>
  <si>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</si>
  <si>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</si>
  <si>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</si>
  <si>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</si>
  <si>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</si>
  <si>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</si>
  <si>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</si>
  <si>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</si>
  <si>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</si>
  <si>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</si>
  <si>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</si>
  <si>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</si>
  <si>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</si>
  <si>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</si>
  <si>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</si>
  <si>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</si>
  <si>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</si>
  <si>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</si>
  <si>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</si>
  <si>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</si>
  <si>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</si>
  <si>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</si>
  <si>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</si>
  <si>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</si>
  <si>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</si>
  <si>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</si>
  <si>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</si>
  <si>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</si>
  <si>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</si>
  <si>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</si>
  <si>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</si>
  <si>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</si>
  <si>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</si>
  <si>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</si>
  <si>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</si>
  <si>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</si>
  <si>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</si>
  <si>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</si>
  <si>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</si>
  <si>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</si>
  <si>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</si>
  <si>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</si>
  <si>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</si>
  <si>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</si>
  <si>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</si>
  <si>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</si>
  <si>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</si>
  <si>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</si>
  <si>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</si>
  <si>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</si>
  <si>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</si>
  <si>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</si>
  <si>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</si>
  <si>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</si>
  <si>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</si>
  <si>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</si>
  <si>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</si>
  <si>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</si>
  <si>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</si>
  <si>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</si>
  <si>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</si>
  <si>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</si>
  <si>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</si>
  <si>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</si>
  <si>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</si>
  <si>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</si>
  <si>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</si>
  <si>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</si>
  <si>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</si>
  <si>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</si>
  <si>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</si>
  <si>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</si>
  <si>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</si>
  <si>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</si>
  <si>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</si>
  <si>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</si>
  <si>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</si>
  <si>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</si>
  <si>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</si>
  <si>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</si>
  <si>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</si>
  <si>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</si>
  <si>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</si>
  <si>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</si>
  <si>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</si>
  <si>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</si>
  <si>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</si>
  <si>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</si>
  <si>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</si>
  <si>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</si>
  <si>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</si>
  <si>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</si>
  <si>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</si>
  <si>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</si>
  <si>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</si>
  <si>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</si>
  <si>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</si>
  <si>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</si>
  <si>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</si>
  <si>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</si>
  <si>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</si>
  <si>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</si>
  <si>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</si>
  <si>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</si>
  <si>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</si>
  <si>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</si>
  <si>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</si>
  <si>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</si>
  <si>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</si>
  <si>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</si>
  <si>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</si>
  <si>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</si>
  <si>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</si>
  <si>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</si>
  <si>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</si>
  <si>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</si>
  <si>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</si>
  <si>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</si>
  <si>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</si>
  <si>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</si>
  <si>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</si>
  <si>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</si>
  <si>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</si>
  <si>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</si>
  <si>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</si>
  <si>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</si>
  <si>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</si>
  <si>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</si>
  <si>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</si>
  <si>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</si>
  <si>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</si>
  <si>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</si>
  <si>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</si>
  <si>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</si>
  <si>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</si>
  <si>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</si>
  <si>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</si>
  <si>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</si>
  <si>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</si>
  <si>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</si>
  <si>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</si>
  <si>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</si>
  <si>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</si>
  <si>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</si>
  <si>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</si>
  <si>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</si>
  <si>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</si>
  <si>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</si>
  <si>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</si>
  <si>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</si>
  <si>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</si>
  <si>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</si>
  <si>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</si>
  <si>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</si>
  <si>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</si>
  <si>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</si>
  <si>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</si>
  <si>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</si>
  <si>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</si>
  <si>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</si>
  <si>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</si>
  <si>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</si>
  <si>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</si>
  <si>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</si>
  <si>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</si>
  <si>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</si>
  <si>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</si>
  <si>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</si>
  <si>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</si>
  <si>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</si>
  <si>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</si>
  <si>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</si>
  <si>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</si>
  <si>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</si>
  <si>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</si>
  <si>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</si>
  <si>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</si>
  <si>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</si>
  <si>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</si>
  <si>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</si>
  <si>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</si>
  <si>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</si>
  <si>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</si>
  <si>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</si>
  <si>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</si>
  <si>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</si>
  <si>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</si>
  <si>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</si>
  <si>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</si>
  <si>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</si>
  <si>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</si>
  <si>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</si>
  <si>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</si>
  <si>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</si>
  <si>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</si>
  <si>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</si>
  <si>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</si>
  <si>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</si>
  <si>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</si>
  <si>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</si>
  <si>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</si>
  <si>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</si>
  <si>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</si>
  <si>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</si>
  <si>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</si>
  <si>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</si>
  <si>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</si>
  <si>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</si>
  <si>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</si>
  <si>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</si>
  <si>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</si>
  <si>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</si>
  <si>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</si>
  <si>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</si>
  <si>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</si>
  <si>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</si>
  <si>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</si>
  <si>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</si>
  <si>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</si>
  <si>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</si>
  <si>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</si>
  <si>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</si>
  <si>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</si>
  <si>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</si>
  <si>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</si>
  <si>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</si>
  <si>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</si>
  <si>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</si>
  <si>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</si>
  <si>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</si>
  <si>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</si>
  <si>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</si>
  <si>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</si>
  <si>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</si>
  <si>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</si>
  <si>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</si>
  <si>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</si>
  <si>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</si>
  <si>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</si>
  <si>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</si>
  <si>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</si>
  <si>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</si>
  <si>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</si>
  <si>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</si>
  <si>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</si>
  <si>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</si>
  <si>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</si>
  <si>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</si>
  <si>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</si>
  <si>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</si>
  <si>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</si>
  <si>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</si>
  <si>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</si>
  <si>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</si>
  <si>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</si>
  <si>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</si>
  <si>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</si>
  <si>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</si>
  <si>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</si>
  <si>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</si>
  <si>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</si>
  <si>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</si>
  <si>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</si>
  <si>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</si>
  <si>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</si>
  <si>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</si>
  <si>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</si>
  <si>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</si>
  <si>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</si>
  <si>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</si>
  <si>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</si>
  <si>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</si>
  <si>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</si>
  <si>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</si>
  <si>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</si>
  <si>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</si>
  <si>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</si>
  <si>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</si>
  <si>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</si>
  <si>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</si>
  <si>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</si>
  <si>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</si>
  <si>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</si>
  <si>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</si>
  <si>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</si>
  <si>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</si>
  <si>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</si>
  <si>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</si>
  <si>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</si>
  <si>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</si>
  <si>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</si>
  <si>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</si>
  <si>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</si>
  <si>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</si>
  <si>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</si>
  <si>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</si>
  <si>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</si>
  <si>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</si>
  <si>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</si>
  <si>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</si>
  <si>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</si>
  <si>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</si>
  <si>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</si>
  <si>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</si>
  <si>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</si>
  <si>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</si>
  <si>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</si>
  <si>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</si>
  <si>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</si>
  <si>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</si>
  <si>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</si>
  <si>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</si>
  <si>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</si>
  <si>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</si>
  <si>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</si>
  <si>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</si>
  <si>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</si>
  <si>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</si>
  <si>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</si>
  <si>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</si>
  <si>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</si>
  <si>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</si>
  <si>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</si>
  <si>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</si>
  <si>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</si>
  <si>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</si>
  <si>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</si>
  <si>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</si>
  <si>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</si>
  <si>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</si>
  <si>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</si>
  <si>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</si>
  <si>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</si>
  <si>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</si>
  <si>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</si>
  <si>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</si>
  <si>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</si>
  <si>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</si>
  <si>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</si>
  <si>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</si>
  <si>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</si>
  <si>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</si>
  <si>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</si>
  <si>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</si>
  <si>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</si>
  <si>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</si>
  <si>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</si>
  <si>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</si>
  <si>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</si>
  <si>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</si>
  <si>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</si>
  <si>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</si>
  <si>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</si>
  <si>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</si>
  <si>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</si>
  <si>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</si>
  <si>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</si>
  <si>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</si>
  <si>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</si>
  <si>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</si>
  <si>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</si>
  <si>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</si>
  <si>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</si>
  <si>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</si>
  <si>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</si>
  <si>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</si>
  <si>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</si>
  <si>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</si>
  <si>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</si>
  <si>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</si>
  <si>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</si>
  <si>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</si>
  <si>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</si>
  <si>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</si>
  <si>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</si>
  <si>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</si>
  <si>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</si>
  <si>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</si>
  <si>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</si>
  <si>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</si>
  <si>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</si>
  <si>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</si>
  <si>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</si>
  <si>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</si>
  <si>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</si>
  <si>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</si>
  <si>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</si>
  <si>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</si>
  <si>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</si>
  <si>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</si>
  <si>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</si>
  <si>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</si>
  <si>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</si>
  <si>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</si>
  <si>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</si>
  <si>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</si>
  <si>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</si>
  <si>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</si>
  <si>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</si>
  <si>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</si>
  <si>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</si>
  <si>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</si>
  <si>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</si>
  <si>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</si>
  <si>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</si>
  <si>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</si>
  <si>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</si>
  <si>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</si>
  <si>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</si>
  <si>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</si>
  <si>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</si>
  <si>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</si>
  <si>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</si>
  <si>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</si>
  <si>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</si>
  <si>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</si>
  <si>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</si>
  <si>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</si>
  <si>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</si>
  <si>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</si>
  <si>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</si>
  <si>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</si>
  <si>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</si>
  <si>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</si>
  <si>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</si>
  <si>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</si>
  <si>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</si>
  <si>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</si>
  <si>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</si>
  <si>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</si>
  <si>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</si>
  <si>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</si>
  <si>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</si>
  <si>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</si>
  <si>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</si>
  <si>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</si>
  <si>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</si>
  <si>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</si>
  <si>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</si>
  <si>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</si>
  <si>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</si>
  <si>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</si>
  <si>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</si>
  <si>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</si>
  <si>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</si>
  <si>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</si>
  <si>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</si>
  <si>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</si>
  <si>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</si>
  <si>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</si>
  <si>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</si>
  <si>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</si>
  <si>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</si>
  <si>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</si>
  <si>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</si>
  <si>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</si>
  <si>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</si>
  <si>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</si>
  <si>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</si>
  <si>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</si>
  <si>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</si>
  <si>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</si>
  <si>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</si>
  <si>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</si>
  <si>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</si>
  <si>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</si>
  <si>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</si>
  <si>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</si>
  <si>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</si>
  <si>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</si>
  <si>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</si>
  <si>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</si>
  <si>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</si>
  <si>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</si>
  <si>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</si>
  <si>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</si>
  <si>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</si>
  <si>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</si>
  <si>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</si>
  <si>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</si>
  <si>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</si>
  <si>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</si>
  <si>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</si>
  <si>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</si>
  <si>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</si>
  <si>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</si>
  <si>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</si>
  <si>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</si>
  <si>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</si>
  <si>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</si>
  <si>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</si>
  <si>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</si>
  <si>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</si>
  <si>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</si>
  <si>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</si>
  <si>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</si>
  <si>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</si>
  <si>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</si>
  <si>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</si>
  <si>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</si>
  <si>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</si>
  <si>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</si>
  <si>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</si>
  <si>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</si>
  <si>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</si>
  <si>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</si>
  <si>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</si>
  <si>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</si>
  <si>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</si>
  <si>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</si>
  <si>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</si>
  <si>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</si>
  <si>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</si>
  <si>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</si>
  <si>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</si>
  <si>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</si>
  <si>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</si>
  <si>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</si>
  <si>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</si>
  <si>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</si>
  <si>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</si>
  <si>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</si>
  <si>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</si>
  <si>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</si>
  <si>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</si>
  <si>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</si>
  <si>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</si>
  <si>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</si>
  <si>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</si>
  <si>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</si>
  <si>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</si>
  <si>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</si>
  <si>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</si>
  <si>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</si>
  <si>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</si>
  <si>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</si>
  <si>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</si>
  <si>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</si>
  <si>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</si>
  <si>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</si>
  <si>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</si>
  <si>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</si>
  <si>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</si>
  <si>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</si>
  <si>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</si>
  <si>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</si>
  <si>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</si>
  <si>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</si>
  <si>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</si>
  <si>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</si>
  <si>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</si>
  <si>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</si>
  <si>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</si>
  <si>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</si>
  <si>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</si>
  <si>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</si>
  <si>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</si>
  <si>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</si>
  <si>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</si>
  <si>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</si>
  <si>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</si>
  <si>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</si>
  <si>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</si>
  <si>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</si>
  <si>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</si>
  <si>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</si>
  <si>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</si>
  <si>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</si>
  <si>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</si>
  <si>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</si>
  <si>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</si>
  <si>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</si>
  <si>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</si>
  <si>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</si>
  <si>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</si>
  <si>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</si>
  <si>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</si>
  <si>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</si>
  <si>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</si>
  <si>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</si>
  <si>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</si>
  <si>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</si>
  <si>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</si>
  <si>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</si>
  <si>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</si>
  <si>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</si>
  <si>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</si>
  <si>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</si>
  <si>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</si>
  <si>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</si>
  <si>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</si>
  <si>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</si>
  <si>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</si>
  <si>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</si>
  <si>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</si>
  <si>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</si>
  <si>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</si>
  <si>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</si>
  <si>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</si>
  <si>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</si>
  <si>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</si>
  <si>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</si>
  <si>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</si>
  <si>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</si>
  <si>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</si>
  <si>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</si>
  <si>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</si>
  <si>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</si>
  <si>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</si>
  <si>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</si>
  <si>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</si>
  <si>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</si>
  <si>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</si>
  <si>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</si>
  <si>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</si>
  <si>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</si>
  <si>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</si>
  <si>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</si>
  <si>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</si>
  <si>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</si>
  <si>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</si>
  <si>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</si>
  <si>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</si>
  <si>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</si>
  <si>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</si>
  <si>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</si>
  <si>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</si>
  <si>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</si>
  <si>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</si>
  <si>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</si>
  <si>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</si>
  <si>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</si>
  <si>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</si>
  <si>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</si>
  <si>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</si>
  <si>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</si>
  <si>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</si>
  <si>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</si>
  <si>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</si>
  <si>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</si>
  <si>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</si>
  <si>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</si>
  <si>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</si>
  <si>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</si>
  <si>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</si>
  <si>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</si>
  <si>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</si>
  <si>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</si>
  <si>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</si>
  <si>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</si>
  <si>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</si>
  <si>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</si>
  <si>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</si>
  <si>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</si>
  <si>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</si>
  <si>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</si>
  <si>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</si>
  <si>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</si>
  <si>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</si>
  <si>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</si>
  <si>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</si>
  <si>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</si>
  <si>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</si>
  <si>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</si>
  <si>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</si>
  <si>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</si>
  <si>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</si>
  <si>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</si>
  <si>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</si>
  <si>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</si>
  <si>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</si>
  <si>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</si>
  <si>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</si>
  <si>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</si>
  <si>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</si>
  <si>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</si>
  <si>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</si>
  <si>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</si>
  <si>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</si>
  <si>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</si>
  <si>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</si>
  <si>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</si>
  <si>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</si>
  <si>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</si>
  <si>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</si>
  <si>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</si>
  <si>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</si>
  <si>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</si>
  <si>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</si>
  <si>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</si>
  <si>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</si>
  <si>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</si>
  <si>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</si>
  <si>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</si>
  <si>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</si>
  <si>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</si>
  <si>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</si>
  <si>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</si>
  <si>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</si>
  <si>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</si>
  <si>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</si>
  <si>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</si>
  <si>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</si>
  <si>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</si>
  <si>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</si>
  <si>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</si>
  <si>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</si>
  <si>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</si>
  <si>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</si>
  <si>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</si>
  <si>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</si>
  <si>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</si>
  <si>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</si>
  <si>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</si>
  <si>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</si>
  <si>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</si>
  <si>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</si>
  <si>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</si>
  <si>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</si>
  <si>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</si>
  <si>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</si>
  <si>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</si>
  <si>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</si>
  <si>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</si>
  <si>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</si>
  <si>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</si>
  <si>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</si>
  <si>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</si>
  <si>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</si>
  <si>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</si>
  <si>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</si>
  <si>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</si>
  <si>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</si>
  <si>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</si>
  <si>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</si>
  <si>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</si>
  <si>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</si>
  <si>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</si>
  <si>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</si>
  <si>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</si>
  <si>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</si>
  <si>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</si>
  <si>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</si>
  <si>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</si>
  <si>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</si>
  <si>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</si>
  <si>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</si>
  <si>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</si>
  <si>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</si>
  <si>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</si>
  <si>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</si>
  <si>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</si>
  <si>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</si>
  <si>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</si>
  <si>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</si>
  <si>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</si>
  <si>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</si>
  <si>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</si>
  <si>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</si>
  <si>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</si>
  <si>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</si>
  <si>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</si>
  <si>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</si>
  <si>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</si>
  <si>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</si>
  <si>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</si>
  <si>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</si>
  <si>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</si>
  <si>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</si>
  <si>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</si>
  <si>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</si>
  <si>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</si>
  <si>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</si>
  <si>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</si>
  <si>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</si>
  <si>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</si>
  <si>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</si>
  <si>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</si>
  <si>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</si>
  <si>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</si>
  <si>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</si>
  <si>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</si>
  <si>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</si>
  <si>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</si>
  <si>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</si>
  <si>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</si>
  <si>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</si>
  <si>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</si>
  <si>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</si>
  <si>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</si>
  <si>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</si>
  <si>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</si>
  <si>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</si>
  <si>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</si>
  <si>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</si>
  <si>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</si>
  <si>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</si>
  <si>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</si>
  <si>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</si>
  <si>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</si>
  <si>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</si>
  <si>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</si>
  <si>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</si>
  <si>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</si>
  <si>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</si>
  <si>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</si>
  <si>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</si>
  <si>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</si>
  <si>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</si>
  <si>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</si>
  <si>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</si>
  <si>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</si>
  <si>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</si>
  <si>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</si>
  <si>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</si>
  <si>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</si>
  <si>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</si>
  <si>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</si>
  <si>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</si>
  <si>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</si>
  <si>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</si>
  <si>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</si>
  <si>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</si>
  <si>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</si>
  <si>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</si>
  <si>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</si>
  <si>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</si>
  <si>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</si>
  <si>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</si>
  <si>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</si>
  <si>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</si>
  <si>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</si>
  <si>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</si>
  <si>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</si>
  <si>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</si>
  <si>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</si>
  <si>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</si>
  <si>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</si>
  <si>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</si>
  <si>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</si>
  <si>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</si>
  <si>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</si>
  <si>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</si>
  <si>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</si>
  <si>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</si>
  <si>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</si>
  <si>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</si>
  <si>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</si>
  <si>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</si>
  <si>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</si>
  <si>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</si>
  <si>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</si>
  <si>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</si>
  <si>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</si>
  <si>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</si>
  <si>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</si>
  <si>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</si>
  <si>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</si>
  <si>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</si>
  <si>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</si>
  <si>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</si>
  <si>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</si>
  <si>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</si>
  <si>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</si>
  <si>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</si>
  <si>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</si>
  <si>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</si>
  <si>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</si>
  <si>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</si>
  <si>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</si>
  <si>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</si>
  <si>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</si>
  <si>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</si>
  <si>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</si>
  <si>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</si>
  <si>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</si>
  <si>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</si>
  <si>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</si>
  <si>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</si>
  <si>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</si>
  <si>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</si>
  <si>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</si>
  <si>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</si>
  <si>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</si>
  <si>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</si>
  <si>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</si>
  <si>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</si>
  <si>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</si>
  <si>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</si>
  <si>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</si>
  <si>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</si>
  <si>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</si>
  <si>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</si>
  <si>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</si>
  <si>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</si>
  <si>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</si>
  <si>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</si>
  <si>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</si>
  <si>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</si>
  <si>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</si>
  <si>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</si>
  <si>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</si>
  <si>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</si>
  <si>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</si>
  <si>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</si>
  <si>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</si>
  <si>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</si>
  <si>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</si>
  <si>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</si>
  <si>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</si>
  <si>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</si>
  <si>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</si>
  <si>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</si>
  <si>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</si>
  <si>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</si>
  <si>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</si>
  <si>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</si>
  <si>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</si>
  <si>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</si>
  <si>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</si>
  <si>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</si>
  <si>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</si>
  <si>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</si>
  <si>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</si>
  <si>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</si>
  <si>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</si>
  <si>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</si>
  <si>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</si>
  <si>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</si>
  <si>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</si>
  <si>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</si>
  <si>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</si>
  <si>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</si>
  <si>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</si>
  <si>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</si>
  <si>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</si>
  <si>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</si>
  <si>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</si>
  <si>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</si>
  <si>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</si>
  <si>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</si>
  <si>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</si>
  <si>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</si>
  <si>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</si>
  <si>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</si>
  <si>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</si>
  <si>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</si>
  <si>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</si>
  <si>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</si>
  <si>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</si>
  <si>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</si>
  <si>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</si>
  <si>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</si>
  <si>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</si>
  <si>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</si>
  <si>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</si>
  <si>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</si>
  <si>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</si>
  <si>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</si>
  <si>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</si>
  <si>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</si>
  <si>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</si>
  <si>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</si>
  <si>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</si>
  <si>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</si>
  <si>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</si>
  <si>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</si>
  <si>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</si>
  <si>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</si>
  <si>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</si>
  <si>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</si>
  <si>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</si>
  <si>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</si>
  <si>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</si>
  <si>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</si>
  <si>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</si>
  <si>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</si>
  <si>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</si>
  <si>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</si>
  <si>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</si>
  <si>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</si>
  <si>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</si>
  <si>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</si>
  <si>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</si>
  <si>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</si>
  <si>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</si>
  <si>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</si>
  <si>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</si>
  <si>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</si>
  <si>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</si>
  <si>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</si>
  <si>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</si>
  <si>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</si>
  <si>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</si>
  <si>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</si>
  <si>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</si>
  <si>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</si>
  <si>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</si>
  <si>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</si>
  <si>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</si>
  <si>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</si>
  <si>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</si>
  <si>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</si>
  <si>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</si>
  <si>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</si>
  <si>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</si>
  <si>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</si>
  <si>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</si>
  <si>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</si>
  <si>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</si>
  <si>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</si>
  <si>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</si>
  <si>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</si>
  <si>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</si>
  <si>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</si>
  <si>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</si>
  <si>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</si>
  <si>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</si>
  <si>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</si>
  <si>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</si>
  <si>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</si>
  <si>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</si>
  <si>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</si>
  <si>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</si>
  <si>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</si>
  <si>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</si>
  <si>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</si>
  <si>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</si>
  <si>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</si>
  <si>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</si>
  <si>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</si>
  <si>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</si>
  <si>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</si>
  <si>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</si>
  <si>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</si>
  <si>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</si>
  <si>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</si>
  <si>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</si>
  <si>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</si>
  <si>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</si>
  <si>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</si>
  <si>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</si>
  <si>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</si>
  <si>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</si>
  <si>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</si>
  <si>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</si>
  <si>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</si>
  <si>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</si>
  <si>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</si>
  <si>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</si>
  <si>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</si>
  <si>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</si>
  <si>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</si>
  <si>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</si>
  <si>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</si>
  <si>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</si>
  <si>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</si>
  <si>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</si>
  <si>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</si>
  <si>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</si>
  <si>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</si>
  <si>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</si>
  <si>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</si>
  <si>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</si>
  <si>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</si>
  <si>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</si>
  <si>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</si>
  <si>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</si>
  <si>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</si>
  <si>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</si>
  <si>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</si>
  <si>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</si>
  <si>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</si>
  <si>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</si>
  <si>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</si>
  <si>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</si>
  <si>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</si>
  <si>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</si>
  <si>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</si>
  <si>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</si>
  <si>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</si>
  <si>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</si>
  <si>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</si>
  <si>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</si>
  <si>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</si>
  <si>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</si>
  <si>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</si>
  <si>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</si>
  <si>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</si>
  <si>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</si>
  <si>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</si>
  <si>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</si>
  <si>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</si>
  <si>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</si>
  <si>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</si>
  <si>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</si>
  <si>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</si>
  <si>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</si>
  <si>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</si>
  <si>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</si>
  <si>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</si>
  <si>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</si>
  <si>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</si>
  <si>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</si>
  <si>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</si>
  <si>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</si>
  <si>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</si>
  <si>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</si>
  <si>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</si>
  <si>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</si>
  <si>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</si>
  <si>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</si>
  <si>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</si>
  <si>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</si>
  <si>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</si>
  <si>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</si>
  <si>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</si>
  <si>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</si>
  <si>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</si>
  <si>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</si>
  <si>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</si>
  <si>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</si>
  <si>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</si>
  <si>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</si>
  <si>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</si>
  <si>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</si>
  <si>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</si>
  <si>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</si>
  <si>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</si>
  <si>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</si>
  <si>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</si>
  <si>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</si>
  <si>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</si>
  <si>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</si>
  <si>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</si>
  <si>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</si>
  <si>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</si>
  <si>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</si>
  <si>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</si>
  <si>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</si>
  <si>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</si>
  <si>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</si>
  <si>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</si>
  <si>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</si>
  <si>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</si>
  <si>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</si>
  <si>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</si>
  <si>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</si>
  <si>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</si>
  <si>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</si>
  <si>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</si>
  <si>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</si>
  <si>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</si>
  <si>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</si>
  <si>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</si>
  <si>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</si>
  <si>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</si>
  <si>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</si>
  <si>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</si>
  <si>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</si>
  <si>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</si>
  <si>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</si>
  <si>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</si>
  <si>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</si>
  <si>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</si>
  <si>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</si>
  <si>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</si>
  <si>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</si>
  <si>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</si>
  <si>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</si>
  <si>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</si>
  <si>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</si>
  <si>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</si>
  <si>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</si>
  <si>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</si>
  <si>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</si>
  <si>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</si>
  <si>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</si>
  <si>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</si>
  <si>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</si>
  <si>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</si>
  <si>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</si>
  <si>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</si>
  <si>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</si>
  <si>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</si>
  <si>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</si>
  <si>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</si>
  <si>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</si>
  <si>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</si>
  <si>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</si>
  <si>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</si>
  <si>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</si>
  <si>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</si>
  <si>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</si>
  <si>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</si>
  <si>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</si>
  <si>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</si>
  <si>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</si>
  <si>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</si>
  <si>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</si>
  <si>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</si>
  <si>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</si>
  <si>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</si>
  <si>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</si>
  <si>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</si>
  <si>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</si>
  <si>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</si>
  <si>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</si>
  <si>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</si>
  <si>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</si>
  <si>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</si>
  <si>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</si>
  <si>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</si>
  <si>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</si>
  <si>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</si>
  <si>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</si>
  <si>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</si>
  <si>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</si>
  <si>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</si>
  <si>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</si>
  <si>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</si>
  <si>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</si>
  <si>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</si>
  <si>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</si>
  <si>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</si>
  <si>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</si>
  <si>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</si>
  <si>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</si>
  <si>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</si>
  <si>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</si>
  <si>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</si>
  <si>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</si>
  <si>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</si>
  <si>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</si>
  <si>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</si>
  <si>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</si>
  <si>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</si>
  <si>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</si>
  <si>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</si>
  <si>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</si>
  <si>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</si>
  <si>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</si>
  <si>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</si>
  <si>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</si>
  <si>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</si>
  <si>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</si>
  <si>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</si>
  <si>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</si>
  <si>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</si>
  <si>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</si>
  <si>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</si>
  <si>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</si>
  <si>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</si>
  <si>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</si>
  <si>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</si>
  <si>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</si>
  <si>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</si>
  <si>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</si>
  <si>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</si>
  <si>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</si>
  <si>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</si>
  <si>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</si>
  <si>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</si>
  <si>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</si>
  <si>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</si>
  <si>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</si>
  <si>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</si>
  <si>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</si>
  <si>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</si>
  <si>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</si>
  <si>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</si>
  <si>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</si>
  <si>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</si>
  <si>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</si>
  <si>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</si>
  <si>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</si>
  <si>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</si>
  <si>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</si>
  <si>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</si>
  <si>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</si>
  <si>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</si>
  <si>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</si>
  <si>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</si>
  <si>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</si>
  <si>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</si>
  <si>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</si>
  <si>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</si>
  <si>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</si>
  <si>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</si>
  <si>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</si>
  <si>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</si>
  <si>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</si>
  <si>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</si>
  <si>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</si>
  <si>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</si>
  <si>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</si>
  <si>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</si>
  <si>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</si>
  <si>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</si>
  <si>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</si>
  <si>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</si>
  <si>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</si>
  <si>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</si>
  <si>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</si>
  <si>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</si>
  <si>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</si>
  <si>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</si>
  <si>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</si>
  <si>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</si>
  <si>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</si>
  <si>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</si>
  <si>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</si>
  <si>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</si>
  <si>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</si>
  <si>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</si>
  <si>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</si>
  <si>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</si>
  <si>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</si>
  <si>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</si>
  <si>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</si>
  <si>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</si>
  <si>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</si>
  <si>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</si>
  <si>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</si>
  <si>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</si>
  <si>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</si>
  <si>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</si>
  <si>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</si>
  <si>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</si>
  <si>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</si>
  <si>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</si>
  <si>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</si>
  <si>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</si>
  <si>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</si>
  <si>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</si>
  <si>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</si>
  <si>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</si>
  <si>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</si>
  <si>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</si>
  <si>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</si>
  <si>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</si>
  <si>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</si>
  <si>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</si>
  <si>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</si>
  <si>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</si>
  <si>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</si>
  <si>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</si>
  <si>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</si>
  <si>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</si>
  <si>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</si>
  <si>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</si>
  <si>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</si>
  <si>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</si>
  <si>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</si>
  <si>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</si>
  <si>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</si>
  <si>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</si>
  <si>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</si>
  <si>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</si>
  <si>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</si>
  <si>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</si>
  <si>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</si>
  <si>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</si>
  <si>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</si>
  <si>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</si>
  <si>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</si>
  <si>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</si>
  <si>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</si>
  <si>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</si>
  <si>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</si>
  <si>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</si>
  <si>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</si>
  <si>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</si>
  <si>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</si>
  <si>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</si>
  <si>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</si>
  <si>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</si>
  <si>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</si>
  <si>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</si>
  <si>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</si>
  <si>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</si>
  <si>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</si>
  <si>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</si>
  <si>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</si>
  <si>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</si>
  <si>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</si>
  <si>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</si>
  <si>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</si>
  <si>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</si>
  <si>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</si>
  <si>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</si>
  <si>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</si>
  <si>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</si>
  <si>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</si>
  <si>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</si>
  <si>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</si>
  <si>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</si>
  <si>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</si>
  <si>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</si>
  <si>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</si>
  <si>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</si>
  <si>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</si>
  <si>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</si>
  <si>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</si>
  <si>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</si>
  <si>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</si>
  <si>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</si>
  <si>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</si>
  <si>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</si>
  <si>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</si>
  <si>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</si>
  <si>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</si>
  <si>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</si>
  <si>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</si>
  <si>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</si>
  <si>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</si>
  <si>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</si>
  <si>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</si>
  <si>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</si>
  <si>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</si>
  <si>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</si>
  <si>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</si>
  <si>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</si>
  <si>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</si>
  <si>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</si>
  <si>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</si>
  <si>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</si>
  <si>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</si>
  <si>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</si>
  <si>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</si>
  <si>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</si>
  <si>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</si>
  <si>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</si>
  <si>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</si>
  <si>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</si>
  <si>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</si>
  <si>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</si>
  <si>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</si>
  <si>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</si>
  <si>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</si>
  <si>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</si>
  <si>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</si>
  <si>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</si>
  <si>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</si>
  <si>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</si>
  <si>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</si>
  <si>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</si>
  <si>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</si>
  <si>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</si>
  <si>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</si>
  <si>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</si>
  <si>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</si>
  <si>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</si>
  <si>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</si>
  <si>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</si>
  <si>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</si>
  <si>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</si>
  <si>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</si>
  <si>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</si>
  <si>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</si>
  <si>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</si>
  <si>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</si>
  <si>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</si>
  <si>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</si>
  <si>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</si>
  <si>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</si>
  <si>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</si>
  <si>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</si>
  <si>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</si>
  <si>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</si>
  <si>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</si>
  <si>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</si>
  <si>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</si>
  <si>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</si>
  <si>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</si>
  <si>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</si>
  <si>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</si>
  <si>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</si>
  <si>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</si>
  <si>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</si>
  <si>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</si>
  <si>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</si>
  <si>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</si>
  <si>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</si>
  <si>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</si>
  <si>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</si>
  <si>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</si>
  <si>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</si>
  <si>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</si>
  <si>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</si>
  <si>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</si>
  <si>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</si>
  <si>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</si>
  <si>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</si>
  <si>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</si>
  <si>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</si>
  <si>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</si>
  <si>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</si>
  <si>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</si>
  <si>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</si>
  <si>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</si>
  <si>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</si>
  <si>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</si>
  <si>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</si>
  <si>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</si>
  <si>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</si>
  <si>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</si>
  <si>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</si>
  <si>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</si>
  <si>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</si>
  <si>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</si>
  <si>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</si>
  <si>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</si>
  <si>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</si>
  <si>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</si>
  <si>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</si>
  <si>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</si>
  <si>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</si>
  <si>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</si>
  <si>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</si>
  <si>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</si>
  <si>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</si>
  <si>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</si>
  <si>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</si>
  <si>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</si>
  <si>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</si>
  <si>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</si>
  <si>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</si>
  <si>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</si>
  <si>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</si>
  <si>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</si>
  <si>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</si>
  <si>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</si>
  <si>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</si>
  <si>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</si>
  <si>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</si>
  <si>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</si>
  <si>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</si>
  <si>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</si>
  <si>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</si>
  <si>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</si>
  <si>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</si>
  <si>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</si>
  <si>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</si>
  <si>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</si>
  <si>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</si>
  <si>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</si>
  <si>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</si>
  <si>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</si>
  <si>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</si>
  <si>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</si>
  <si>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</si>
  <si>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</si>
  <si>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</si>
  <si>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</si>
  <si>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</si>
  <si>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</si>
  <si>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</si>
  <si>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</si>
  <si>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</si>
  <si>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</si>
  <si>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</si>
  <si>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</si>
  <si>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</si>
  <si>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</si>
  <si>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</si>
  <si>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</si>
  <si>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</si>
  <si>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</si>
  <si>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</si>
  <si>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</si>
  <si>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</si>
  <si>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</si>
  <si>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</si>
  <si>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</si>
  <si>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</si>
  <si>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</si>
  <si>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</si>
  <si>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</si>
  <si>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</si>
  <si>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</si>
  <si>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</si>
  <si>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</si>
  <si>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</si>
  <si>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</si>
  <si>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</si>
  <si>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</si>
  <si>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</si>
  <si>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</si>
  <si>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</si>
  <si>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</si>
  <si>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</si>
  <si>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</si>
  <si>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</si>
  <si>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</si>
  <si>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</si>
  <si>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</si>
  <si>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</si>
  <si>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</si>
  <si>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</si>
  <si>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</si>
  <si>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</si>
  <si>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</si>
  <si>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</si>
  <si>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</si>
  <si>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</si>
  <si>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</si>
  <si>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</si>
  <si>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</si>
  <si>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</si>
  <si>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</si>
  <si>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</si>
  <si>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</si>
  <si>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</si>
  <si>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</si>
  <si>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</si>
  <si>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</si>
  <si>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</si>
  <si>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</si>
  <si>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</si>
  <si>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</si>
  <si>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</si>
  <si>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</si>
  <si>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</si>
  <si>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</si>
  <si>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</si>
  <si>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</si>
  <si>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</si>
  <si>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</si>
  <si>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</si>
  <si>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</si>
  <si>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</si>
  <si>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</si>
  <si>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</si>
  <si>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</si>
  <si>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</si>
  <si>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</si>
  <si>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</si>
  <si>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</si>
  <si>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</si>
  <si>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</si>
  <si>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</si>
  <si>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</si>
  <si>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</si>
  <si>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</si>
  <si>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</si>
  <si>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</si>
  <si>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</si>
  <si>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</si>
  <si>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</si>
  <si>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</si>
  <si>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</si>
  <si>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</si>
  <si>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</si>
  <si>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</si>
  <si>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</si>
  <si>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</si>
  <si>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</si>
  <si>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</si>
  <si>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</si>
  <si>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</si>
  <si>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</si>
  <si>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</si>
  <si>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</si>
  <si>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</si>
  <si>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</si>
  <si>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</si>
  <si>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</si>
  <si>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</si>
  <si>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</si>
  <si>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</si>
  <si>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</si>
  <si>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</si>
  <si>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</si>
  <si>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</si>
  <si>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</si>
  <si>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</si>
  <si>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</si>
  <si>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</si>
  <si>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</si>
  <si>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</si>
  <si>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</si>
  <si>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</si>
  <si>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</si>
  <si>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</si>
  <si>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</si>
  <si>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</si>
  <si>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</si>
  <si>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</si>
  <si>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</si>
  <si>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</si>
  <si>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</si>
  <si>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</si>
  <si>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</si>
  <si>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</si>
  <si>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</si>
  <si>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</si>
  <si>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</si>
  <si>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</si>
  <si>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</si>
  <si>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</si>
  <si>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</si>
  <si>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</si>
  <si>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</si>
  <si>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</si>
  <si>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</si>
  <si>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</si>
  <si>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</si>
  <si>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</si>
  <si>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</si>
  <si>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</si>
  <si>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</si>
  <si>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</si>
  <si>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</si>
  <si>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</si>
  <si>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</si>
  <si>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</si>
  <si>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</si>
  <si>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</si>
  <si>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</si>
  <si>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</si>
  <si>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</si>
  <si>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</si>
  <si>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</si>
  <si>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</si>
  <si>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</si>
  <si>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</si>
  <si>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</si>
  <si>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</si>
  <si>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</si>
  <si>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</si>
  <si>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</si>
  <si>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</si>
  <si>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</si>
  <si>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</si>
  <si>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</si>
  <si>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</si>
  <si>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</si>
  <si>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</si>
  <si>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</si>
  <si>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</si>
  <si>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</si>
  <si>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</si>
  <si>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</si>
  <si>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</si>
  <si>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</si>
  <si>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</si>
  <si>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</si>
  <si>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</si>
  <si>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</si>
  <si>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</si>
  <si>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</si>
  <si>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</si>
  <si>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</si>
  <si>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</si>
  <si>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</si>
  <si>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</si>
  <si>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</si>
  <si>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</si>
  <si>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</si>
  <si>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</si>
  <si>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</si>
  <si>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</si>
  <si>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</si>
  <si>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</si>
  <si>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</si>
  <si>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</si>
  <si>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</si>
  <si>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</si>
  <si>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</si>
  <si>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</si>
  <si>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</si>
  <si>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</si>
  <si>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</si>
  <si>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</si>
  <si>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</si>
  <si>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</si>
  <si>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</si>
  <si>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</si>
  <si>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</si>
  <si>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</si>
  <si>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</si>
  <si>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</si>
  <si>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</si>
  <si>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</si>
  <si>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</si>
  <si>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</si>
  <si>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</si>
  <si>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</si>
  <si>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</si>
  <si>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</si>
  <si>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</si>
  <si>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</si>
  <si>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</si>
  <si>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</si>
  <si>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</si>
  <si>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</si>
  <si>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</si>
  <si>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</si>
  <si>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</si>
  <si>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</si>
  <si>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</si>
  <si>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</si>
  <si>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</si>
  <si>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</si>
  <si>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</si>
  <si>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</si>
  <si>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</si>
  <si>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</si>
  <si>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</si>
  <si>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</si>
  <si>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</si>
  <si>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</si>
  <si>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</si>
  <si>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</si>
  <si>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</si>
  <si>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</si>
  <si>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</si>
  <si>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</si>
  <si>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</si>
  <si>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</si>
  <si>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</si>
  <si>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</si>
  <si>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</si>
  <si>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</si>
  <si>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</si>
  <si>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</si>
  <si>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</si>
  <si>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</si>
  <si>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</si>
  <si>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</si>
  <si>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</si>
  <si>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</si>
  <si>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</si>
  <si>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</si>
  <si>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</si>
  <si>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</si>
  <si>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</si>
  <si>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</si>
  <si>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</si>
  <si>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</si>
  <si>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</si>
  <si>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</si>
  <si>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</si>
  <si>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</si>
  <si>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</si>
  <si>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</si>
  <si>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</si>
  <si>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</si>
  <si>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</si>
  <si>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</si>
  <si>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</si>
  <si>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</si>
  <si>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</si>
  <si>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</si>
  <si>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</si>
  <si>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</si>
  <si>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</si>
  <si>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</si>
  <si>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</si>
  <si>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</si>
  <si>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</si>
  <si>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</si>
  <si>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</si>
  <si>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</si>
  <si>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</si>
  <si>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</si>
  <si>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</si>
  <si>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</si>
  <si>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</si>
  <si>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</si>
  <si>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</si>
  <si>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</si>
  <si>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</si>
  <si>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</si>
  <si>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</si>
  <si>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</si>
  <si>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</si>
  <si>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</si>
  <si>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</si>
  <si>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</si>
  <si>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</si>
  <si>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</si>
  <si>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</si>
  <si>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</si>
  <si>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</si>
  <si>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</si>
  <si>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</si>
  <si>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</si>
  <si>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</si>
  <si>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</si>
  <si>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</si>
  <si>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</si>
  <si>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</si>
  <si>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</si>
  <si>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</si>
  <si>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</si>
  <si>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</si>
  <si>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</si>
  <si>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</si>
  <si>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</si>
  <si>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</si>
  <si>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</si>
  <si>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</si>
  <si>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</si>
  <si>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</si>
  <si>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</si>
  <si>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</si>
  <si>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</si>
  <si>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</si>
  <si>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</si>
  <si>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</si>
  <si>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</si>
  <si>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</si>
  <si>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</si>
  <si>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</si>
  <si>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</si>
  <si>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</si>
  <si>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</si>
  <si>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</si>
  <si>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</si>
  <si>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</si>
  <si>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</si>
  <si>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</si>
  <si>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</si>
  <si>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</si>
  <si>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</si>
  <si>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</si>
  <si>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</si>
  <si>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</si>
  <si>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</si>
  <si>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</si>
  <si>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</si>
  <si>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</si>
  <si>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</si>
  <si>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</si>
  <si>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</si>
  <si>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</si>
  <si>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</si>
  <si>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</si>
  <si>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</si>
  <si>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</si>
  <si>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</si>
  <si>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</si>
  <si>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</si>
  <si>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</si>
  <si>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</si>
  <si>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</si>
  <si>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</si>
  <si>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</si>
  <si>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</si>
  <si>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</si>
  <si>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</si>
  <si>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</si>
  <si>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</si>
  <si>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</si>
  <si>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</si>
  <si>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</si>
  <si>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</si>
  <si>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</si>
  <si>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</si>
  <si>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</si>
  <si>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</si>
  <si>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</si>
  <si>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</si>
  <si>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</si>
  <si>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</si>
  <si>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</si>
  <si>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</si>
  <si>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</si>
  <si>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</si>
  <si>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</si>
  <si>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</si>
  <si>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</si>
  <si>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</si>
  <si>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</si>
  <si>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</si>
  <si>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</si>
  <si>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</si>
  <si>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</si>
  <si>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</si>
  <si>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</si>
  <si>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</si>
  <si>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</si>
  <si>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</si>
  <si>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</si>
  <si>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</si>
  <si>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</si>
  <si>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</si>
  <si>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</si>
  <si>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</si>
  <si>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</si>
  <si>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</si>
  <si>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</si>
  <si>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</si>
  <si>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</si>
  <si>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</si>
  <si>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</si>
  <si>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</si>
  <si>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</si>
  <si>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</si>
  <si>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</si>
  <si>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</si>
  <si>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</si>
  <si>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</si>
  <si>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</si>
  <si>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</si>
  <si>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</si>
  <si>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</si>
  <si>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</si>
  <si>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</si>
  <si>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</si>
  <si>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</si>
  <si>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</si>
  <si>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</si>
  <si>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</si>
  <si>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</si>
  <si>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</si>
  <si>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</si>
  <si>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</si>
  <si>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</si>
  <si>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</si>
  <si>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</si>
  <si>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</si>
  <si>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</si>
  <si>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</si>
  <si>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</si>
  <si>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</si>
  <si>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</si>
  <si>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</si>
  <si>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</si>
  <si>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</si>
  <si>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</si>
  <si>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</si>
  <si>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</si>
  <si>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</si>
  <si>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</si>
  <si>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</si>
  <si>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</si>
  <si>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</si>
  <si>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</si>
  <si>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</si>
  <si>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</si>
  <si>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</si>
  <si>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</si>
  <si>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</si>
  <si>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</si>
  <si>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</si>
  <si>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</si>
  <si>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</si>
  <si>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</si>
  <si>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</si>
  <si>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</si>
  <si>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</si>
  <si>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</si>
  <si>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</si>
  <si>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</si>
  <si>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</si>
  <si>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</si>
  <si>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</si>
  <si>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</si>
  <si>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</si>
  <si>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</si>
  <si>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</si>
  <si>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</si>
  <si>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</si>
  <si>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</si>
  <si>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</si>
  <si>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</si>
  <si>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</si>
  <si>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</si>
  <si>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</si>
  <si>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</si>
  <si>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</si>
  <si>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</si>
  <si>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</si>
  <si>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</si>
  <si>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</si>
  <si>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</si>
  <si>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</si>
  <si>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</si>
  <si>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</si>
  <si>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</si>
  <si>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</si>
  <si>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</si>
  <si>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</si>
  <si>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</si>
  <si>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</si>
  <si>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</si>
  <si>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</si>
  <si>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</si>
  <si>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</si>
  <si>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</si>
  <si>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</si>
  <si>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</si>
  <si>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</si>
  <si>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</si>
  <si>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</si>
  <si>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</si>
  <si>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</si>
  <si>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</si>
  <si>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</si>
  <si>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</si>
  <si>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</si>
  <si>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</si>
  <si>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</si>
  <si>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</si>
  <si>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</si>
  <si>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</si>
  <si>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</si>
  <si>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</si>
  <si>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</si>
  <si>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</si>
  <si>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</si>
  <si>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</si>
  <si>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</si>
  <si>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</si>
  <si>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</si>
  <si>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</si>
  <si>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</si>
  <si>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</si>
  <si>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</si>
  <si>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</si>
  <si>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</si>
  <si>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</si>
  <si>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</si>
  <si>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</si>
  <si>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</si>
  <si>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</si>
  <si>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</si>
  <si>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</si>
  <si>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</si>
  <si>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</si>
  <si>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</si>
  <si>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</si>
  <si>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</si>
  <si>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</si>
  <si>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</si>
  <si>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</si>
  <si>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</si>
  <si>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</si>
  <si>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</si>
  <si>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</si>
  <si>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</si>
  <si>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</si>
  <si>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</si>
  <si>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</si>
  <si>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</si>
  <si>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</si>
  <si>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</si>
  <si>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</si>
  <si>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</si>
  <si>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</si>
  <si>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</si>
  <si>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</si>
  <si>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</si>
  <si>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</si>
  <si>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</si>
  <si>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</si>
  <si>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</si>
  <si>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</si>
  <si>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</si>
  <si>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</si>
  <si>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</si>
  <si>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</si>
  <si>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</si>
  <si>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</si>
  <si>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</si>
  <si>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</si>
  <si>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</si>
  <si>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</si>
  <si>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</si>
  <si>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</si>
  <si>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</si>
  <si>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</si>
  <si>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</si>
  <si>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</si>
  <si>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</si>
  <si>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</si>
  <si>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</si>
  <si>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</si>
  <si>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</si>
  <si>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</si>
  <si>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</si>
  <si>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</si>
  <si>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</si>
  <si>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</si>
  <si>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</si>
  <si>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</si>
  <si>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</si>
  <si>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</si>
  <si>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</si>
  <si>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</si>
  <si>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</si>
  <si>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</si>
  <si>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</si>
  <si>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</si>
  <si>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</si>
  <si>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</si>
  <si>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</si>
  <si>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</si>
  <si>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</si>
  <si>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</si>
  <si>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</si>
  <si>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</si>
  <si>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</si>
  <si>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</si>
  <si>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</si>
  <si>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</si>
  <si>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</si>
  <si>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</si>
  <si>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</si>
  <si>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</si>
  <si>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</si>
  <si>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</si>
  <si>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</si>
  <si>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</si>
  <si>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</si>
  <si>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</si>
  <si>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</si>
  <si>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</si>
  <si>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</si>
  <si>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</si>
  <si>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</si>
  <si>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</si>
  <si>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</si>
  <si>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</si>
  <si>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</si>
  <si>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</si>
  <si>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</si>
  <si>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</si>
  <si>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</si>
  <si>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</si>
  <si>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</si>
  <si>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</si>
  <si>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</si>
  <si>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</si>
  <si>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</si>
  <si>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</si>
  <si>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</si>
  <si>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</si>
  <si>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</si>
  <si>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</si>
  <si>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</si>
  <si>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</si>
  <si>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</si>
  <si>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</si>
  <si>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</si>
  <si>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</si>
  <si>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</si>
  <si>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</si>
  <si>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</si>
  <si>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</si>
  <si>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</si>
  <si>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</si>
  <si>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</si>
  <si>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</si>
  <si>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</si>
  <si>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</si>
  <si>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</si>
  <si>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</si>
  <si>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</si>
  <si>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</si>
  <si>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</si>
  <si>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</si>
  <si>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</si>
  <si>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</si>
  <si>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</si>
  <si>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</si>
  <si>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</si>
  <si>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</si>
  <si>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</si>
  <si>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</si>
  <si>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</si>
  <si>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</si>
  <si>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</si>
  <si>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</si>
  <si>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</si>
  <si>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</si>
  <si>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</si>
  <si>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</si>
  <si>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</si>
  <si>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</si>
  <si>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</si>
  <si>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</si>
  <si>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</si>
  <si>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</si>
  <si>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</si>
  <si>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</si>
  <si>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</si>
  <si>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</si>
  <si>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</si>
  <si>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</si>
  <si>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</si>
  <si>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</si>
  <si>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</si>
  <si>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</si>
  <si>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</si>
  <si>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</si>
  <si>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</si>
  <si>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</si>
  <si>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</si>
  <si>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</si>
  <si>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</si>
  <si>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</si>
  <si>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</si>
  <si>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</si>
  <si>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</si>
  <si>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</si>
  <si>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</si>
  <si>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</si>
  <si>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</si>
  <si>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</si>
  <si>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</si>
  <si>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</si>
  <si>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</si>
  <si>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</si>
  <si>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</si>
  <si>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</si>
  <si>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</si>
  <si>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</si>
  <si>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</si>
  <si>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</si>
  <si>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</si>
  <si>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</si>
  <si>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</si>
  <si>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</si>
  <si>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</si>
  <si>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</si>
  <si>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</si>
  <si>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</si>
  <si>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</si>
  <si>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</si>
  <si>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</si>
  <si>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</si>
  <si>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</si>
  <si>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</si>
  <si>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</si>
  <si>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</si>
  <si>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</si>
  <si>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</si>
  <si>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</si>
  <si>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</si>
  <si>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</si>
  <si>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</si>
  <si>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</si>
  <si>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</si>
  <si>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</si>
  <si>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</si>
  <si>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</si>
  <si>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</si>
  <si>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</si>
  <si>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</si>
  <si>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</si>
  <si>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</si>
  <si>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</si>
  <si>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</si>
  <si>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</si>
  <si>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</si>
  <si>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</si>
  <si>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</si>
  <si>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</si>
  <si>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</si>
  <si>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</si>
  <si>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</si>
  <si>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</si>
  <si>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</si>
  <si>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</si>
  <si>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</si>
  <si>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</si>
  <si>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</si>
  <si>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</si>
  <si>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</si>
  <si>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</si>
  <si>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</si>
  <si>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</si>
  <si>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</si>
  <si>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</si>
  <si>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</si>
  <si>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</si>
  <si>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</si>
  <si>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</si>
  <si>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</si>
  <si>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</si>
  <si>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</si>
  <si>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</si>
  <si>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</si>
  <si>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</si>
  <si>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</si>
  <si>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</si>
  <si>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</si>
  <si>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</si>
  <si>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</si>
  <si>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</si>
  <si>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</si>
  <si>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</si>
  <si>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</si>
  <si>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</si>
  <si>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</si>
  <si>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</si>
  <si>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</si>
  <si>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</si>
  <si>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</si>
  <si>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</si>
  <si>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</si>
  <si>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</si>
  <si>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</si>
  <si>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</si>
  <si>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</si>
  <si>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</si>
  <si>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</si>
  <si>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</si>
  <si>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</si>
  <si>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</si>
  <si>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</si>
  <si>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</si>
  <si>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</si>
  <si>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</si>
  <si>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</si>
  <si>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</si>
  <si>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</si>
  <si>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</si>
  <si>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</si>
  <si>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</si>
  <si>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</si>
  <si>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</si>
  <si>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</si>
  <si>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</si>
  <si>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</si>
  <si>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</si>
  <si>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</si>
  <si>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</si>
  <si>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</si>
  <si>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</si>
  <si>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</si>
  <si>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</si>
  <si>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</si>
  <si>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</si>
  <si>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</si>
  <si>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</si>
  <si>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</si>
  <si>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</si>
  <si>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</si>
  <si>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</si>
  <si>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</si>
  <si>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</si>
  <si>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</si>
  <si>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</si>
  <si>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</si>
  <si>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</si>
  <si>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</si>
  <si>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</si>
  <si>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</si>
  <si>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</si>
  <si>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</si>
  <si>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</si>
  <si>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</si>
  <si>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</si>
  <si>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</si>
  <si>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</si>
  <si>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</si>
  <si>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</si>
  <si>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</si>
  <si>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</si>
  <si>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</si>
  <si>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</si>
  <si>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</si>
  <si>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</si>
  <si>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</si>
  <si>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</si>
  <si>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</si>
  <si>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</si>
  <si>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</si>
  <si>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</si>
  <si>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</si>
  <si>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</si>
  <si>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</si>
  <si>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</si>
  <si>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</si>
  <si>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</si>
  <si>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</si>
  <si>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</si>
  <si>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</si>
  <si>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</si>
  <si>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</si>
  <si>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</si>
  <si>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</si>
  <si>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</si>
  <si>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</si>
  <si>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</si>
  <si>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</si>
  <si>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</si>
  <si>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</si>
  <si>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</si>
  <si>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</si>
  <si>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</si>
  <si>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</si>
  <si>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</si>
  <si>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</si>
  <si>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</si>
  <si>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</si>
  <si>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</si>
  <si>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</si>
  <si>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</si>
  <si>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</si>
  <si>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</si>
  <si>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</si>
  <si>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</si>
  <si>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</si>
  <si>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</si>
  <si>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</si>
  <si>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</si>
  <si>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</si>
  <si>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</si>
  <si>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</si>
  <si>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</si>
  <si>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</si>
  <si>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</si>
  <si>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</si>
  <si>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</si>
  <si>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</si>
  <si>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</si>
  <si>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</si>
  <si>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</si>
  <si>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</si>
  <si>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</si>
  <si>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</si>
  <si>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</si>
  <si>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</si>
  <si>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</si>
  <si>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</si>
  <si>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</si>
  <si>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</si>
  <si>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</si>
  <si>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</si>
  <si>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</si>
  <si>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</si>
  <si>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</si>
  <si>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</si>
  <si>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</si>
  <si>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</si>
  <si>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</si>
  <si>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</si>
  <si>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</si>
  <si>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</si>
  <si>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</si>
  <si>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</si>
  <si>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</si>
  <si>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</si>
  <si>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</si>
  <si>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</si>
  <si>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</si>
  <si>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</si>
  <si>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</si>
  <si>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</si>
  <si>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</si>
  <si>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</si>
  <si>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</si>
  <si>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</si>
  <si>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</si>
  <si>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</si>
  <si>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</si>
  <si>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</si>
  <si>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</si>
  <si>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</si>
  <si>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</si>
  <si>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</si>
  <si>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</si>
  <si>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</si>
  <si>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</si>
  <si>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</si>
  <si>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</si>
  <si>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</si>
  <si>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</si>
  <si>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</si>
  <si>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</si>
  <si>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</si>
  <si>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</si>
  <si>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</si>
  <si>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</si>
  <si>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</si>
  <si>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</si>
  <si>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</si>
  <si>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</si>
  <si>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</si>
  <si>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</si>
  <si>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</si>
  <si>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</si>
  <si>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</si>
  <si>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</si>
  <si>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</si>
  <si>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</si>
  <si>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</si>
  <si>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</si>
  <si>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</si>
  <si>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</si>
  <si>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</si>
  <si>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</si>
  <si>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</si>
  <si>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</si>
  <si>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</si>
  <si>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</si>
  <si>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</si>
  <si>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</si>
  <si>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</si>
  <si>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</si>
  <si>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</si>
  <si>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</si>
  <si>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</si>
  <si>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</si>
  <si>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</si>
  <si>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</si>
  <si>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</si>
  <si>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</si>
  <si>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</si>
  <si>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</si>
  <si>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</si>
  <si>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</si>
  <si>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</si>
  <si>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</si>
  <si>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</si>
  <si>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</si>
  <si>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</si>
  <si>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</si>
  <si>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</si>
  <si>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</si>
  <si>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</si>
  <si>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</si>
  <si>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</si>
  <si>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</si>
  <si>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</si>
  <si>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</si>
  <si>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</si>
  <si>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</si>
  <si>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</si>
  <si>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</si>
  <si>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</si>
  <si>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</si>
  <si>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</si>
  <si>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</si>
  <si>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</si>
  <si>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</si>
  <si>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</si>
  <si>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</si>
  <si>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</si>
  <si>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</si>
  <si>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</si>
  <si>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</si>
  <si>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</si>
  <si>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</si>
  <si>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</si>
  <si>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</si>
  <si>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</si>
  <si>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</si>
  <si>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</si>
  <si>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</si>
  <si>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</si>
  <si>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</si>
  <si>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</si>
  <si>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</si>
  <si>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</si>
  <si>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</si>
  <si>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</si>
  <si>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</si>
  <si>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</si>
  <si>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</si>
  <si>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</si>
  <si>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</si>
  <si>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</si>
  <si>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</si>
  <si>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</si>
  <si>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</si>
  <si>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</si>
  <si>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</si>
  <si>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</si>
  <si>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</si>
  <si>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</si>
  <si>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</si>
  <si>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</si>
  <si>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</si>
  <si>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</si>
  <si>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</si>
  <si>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</si>
  <si>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</si>
  <si>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</si>
  <si>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</si>
  <si>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</si>
  <si>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</si>
  <si>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</si>
  <si>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</si>
  <si>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</si>
  <si>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</si>
  <si>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</si>
  <si>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</si>
  <si>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</si>
  <si>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</si>
  <si>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</si>
  <si>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</si>
  <si>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</si>
  <si>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</si>
  <si>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</si>
  <si>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</si>
  <si>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</si>
  <si>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</si>
  <si>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</si>
  <si>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</si>
  <si>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</si>
  <si>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</si>
  <si>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</si>
  <si>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</si>
  <si>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</si>
  <si>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</si>
  <si>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</si>
  <si>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</si>
  <si>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</si>
  <si>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</si>
  <si>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</si>
  <si>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</si>
  <si>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</si>
  <si>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</si>
  <si>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</si>
  <si>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</si>
  <si>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</si>
  <si>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</si>
  <si>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</si>
  <si>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</si>
  <si>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</si>
  <si>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</si>
  <si>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</si>
  <si>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</si>
  <si>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</si>
  <si>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</si>
  <si>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</si>
  <si>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</si>
  <si>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</si>
  <si>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</si>
  <si>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</si>
  <si>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</si>
  <si>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</si>
  <si>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</si>
  <si>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</si>
  <si>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</si>
  <si>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</si>
  <si>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</si>
  <si>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</si>
  <si>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</si>
  <si>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</si>
  <si>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</si>
  <si>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</si>
  <si>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</si>
  <si>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</si>
  <si>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</si>
  <si>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</si>
  <si>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</si>
  <si>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</si>
  <si>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</si>
  <si>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</si>
  <si>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</si>
  <si>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</si>
  <si>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</si>
  <si>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</si>
  <si>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</si>
  <si>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</si>
  <si>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</si>
  <si>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</si>
  <si>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</si>
  <si>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</si>
  <si>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</si>
  <si>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</si>
  <si>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</si>
  <si>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</si>
  <si>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</si>
  <si>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</si>
  <si>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</si>
  <si>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</si>
  <si>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</si>
  <si>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</si>
  <si>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</si>
  <si>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</si>
  <si>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</si>
  <si>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</si>
  <si>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</si>
  <si>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</si>
  <si>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</si>
  <si>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</si>
  <si>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</si>
  <si>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</si>
  <si>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</si>
  <si>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</si>
  <si>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</si>
  <si>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</si>
  <si>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</si>
  <si>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</si>
  <si>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</si>
  <si>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</si>
  <si>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</si>
  <si>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</si>
  <si>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</si>
  <si>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</si>
  <si>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</si>
  <si>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</si>
  <si>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</si>
  <si>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</si>
  <si>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</si>
  <si>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</si>
  <si>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</si>
  <si>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</si>
  <si>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</si>
  <si>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</si>
  <si>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</si>
  <si>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</si>
  <si>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</si>
  <si>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</si>
  <si>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</si>
  <si>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</si>
  <si>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</si>
  <si>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</si>
  <si>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</si>
  <si>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</si>
  <si>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</si>
  <si>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</si>
  <si>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</si>
  <si>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</si>
  <si>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</si>
  <si>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</si>
  <si>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</si>
  <si>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</si>
  <si>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</si>
  <si>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</si>
  <si>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</si>
  <si>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</si>
  <si>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</si>
  <si>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</si>
  <si>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</si>
  <si>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</si>
  <si>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</si>
  <si>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</si>
  <si>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</si>
  <si>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</si>
  <si>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</si>
  <si>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</si>
  <si>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</si>
  <si>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</si>
  <si>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</si>
  <si>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</si>
  <si>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</si>
  <si>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</si>
  <si>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</si>
  <si>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</si>
  <si>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</si>
  <si>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</si>
  <si>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</si>
  <si>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</si>
  <si>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</si>
  <si>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</si>
  <si>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</si>
  <si>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</si>
  <si>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</si>
  <si>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</si>
  <si>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</si>
  <si>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</si>
  <si>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</si>
  <si>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</si>
  <si>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</si>
  <si>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</si>
  <si>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</si>
  <si>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</si>
  <si>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</si>
  <si>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</si>
  <si>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</si>
  <si>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</si>
  <si>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</si>
  <si>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</si>
  <si>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</si>
  <si>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</si>
  <si>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</si>
  <si>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</si>
  <si>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</si>
  <si>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</si>
  <si>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</si>
  <si>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</si>
  <si>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</si>
  <si>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</si>
  <si>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</si>
  <si>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</si>
  <si>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</si>
  <si>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</si>
  <si>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</si>
  <si>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</si>
  <si>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</si>
  <si>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</si>
  <si>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</si>
  <si>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</si>
  <si>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</si>
  <si>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</si>
  <si>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</si>
  <si>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</si>
  <si>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</si>
  <si>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</si>
  <si>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</si>
  <si>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</si>
  <si>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</si>
  <si>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</si>
  <si>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</si>
  <si>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</si>
  <si>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</si>
  <si>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</si>
  <si>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</si>
  <si>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</si>
  <si>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</si>
  <si>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</si>
  <si>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</si>
  <si>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</si>
  <si>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</si>
  <si>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</si>
  <si>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</si>
  <si>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</si>
  <si>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</si>
  <si>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</si>
  <si>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</si>
  <si>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</si>
  <si>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</si>
  <si>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</si>
  <si>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</si>
  <si>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</si>
  <si>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</si>
  <si>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</si>
  <si>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</si>
  <si>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</si>
  <si>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</si>
  <si>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</si>
  <si>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</si>
  <si>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</si>
  <si>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</si>
  <si>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</si>
  <si>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</si>
  <si>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</si>
  <si>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</si>
  <si>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</si>
  <si>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</si>
  <si>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</si>
  <si>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</si>
  <si>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</si>
  <si>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</si>
  <si>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</si>
  <si>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</si>
  <si>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</si>
  <si>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</si>
  <si>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</si>
  <si>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</si>
  <si>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</si>
  <si>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</si>
  <si>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</si>
  <si>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</si>
  <si>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</si>
  <si>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</si>
  <si>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</si>
  <si>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</si>
  <si>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</si>
  <si>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</si>
  <si>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</si>
  <si>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</si>
  <si>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</si>
  <si>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</si>
  <si>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</si>
  <si>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</si>
  <si>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</si>
  <si>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</si>
  <si>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</si>
  <si>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</si>
  <si>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</si>
  <si>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</si>
  <si>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</si>
  <si>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</si>
  <si>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</si>
  <si>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</si>
  <si>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</si>
  <si>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</si>
  <si>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</si>
  <si>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</si>
  <si>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</si>
  <si>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</si>
  <si>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</si>
  <si>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</si>
  <si>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</si>
  <si>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</si>
  <si>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</si>
  <si>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</si>
  <si>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</si>
  <si>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</si>
  <si>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</si>
  <si>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</si>
  <si>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</si>
  <si>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</si>
  <si>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</si>
  <si>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</si>
  <si>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</si>
  <si>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</si>
  <si>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</si>
  <si>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</si>
  <si>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</si>
  <si>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</si>
  <si>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</si>
  <si>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</si>
  <si>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</si>
  <si>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</si>
  <si>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</si>
  <si>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</si>
  <si>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</si>
  <si>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</si>
  <si>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</si>
  <si>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</si>
  <si>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</si>
  <si>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</si>
  <si>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</si>
  <si>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</si>
  <si>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</si>
  <si>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</si>
  <si>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</si>
  <si>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</si>
  <si>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</si>
  <si>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</si>
  <si>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</si>
  <si>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</si>
  <si>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</si>
  <si>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</si>
  <si>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</si>
  <si>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</si>
  <si>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</si>
  <si>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</si>
  <si>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</si>
  <si>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</si>
  <si>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</si>
  <si>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</si>
  <si>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</si>
  <si>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</si>
  <si>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</si>
  <si>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</si>
  <si>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</si>
  <si>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</si>
  <si>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</si>
  <si>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</si>
  <si>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</si>
  <si>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</si>
  <si>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</si>
  <si>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</si>
  <si>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</si>
  <si>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</si>
  <si>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</si>
  <si>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</si>
  <si>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</si>
  <si>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</si>
  <si>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</si>
  <si>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</si>
  <si>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</si>
  <si>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</si>
  <si>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</si>
  <si>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</si>
  <si>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</si>
  <si>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</si>
  <si>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</si>
  <si>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</si>
  <si>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</si>
  <si>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</si>
  <si>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</si>
  <si>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</si>
  <si>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</si>
  <si>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</si>
  <si>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</si>
  <si>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</si>
  <si>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</si>
  <si>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</si>
  <si>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</si>
  <si>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</si>
  <si>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</si>
  <si>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</si>
  <si>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</si>
  <si>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</si>
  <si>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</si>
  <si>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</si>
  <si>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</si>
  <si>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</si>
  <si>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</si>
  <si>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</si>
  <si>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</si>
  <si>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</si>
  <si>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</si>
  <si>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</si>
  <si>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</si>
  <si>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</si>
  <si>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</si>
  <si>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</si>
  <si>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</si>
  <si>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</si>
  <si>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</si>
  <si>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</si>
  <si>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</si>
  <si>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</si>
  <si>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</si>
  <si>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</si>
  <si>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</si>
  <si>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</si>
  <si>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</si>
  <si>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</si>
  <si>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</si>
  <si>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</si>
  <si>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</si>
  <si>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</si>
  <si>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</si>
  <si>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</si>
  <si>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</si>
  <si>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</si>
  <si>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</si>
  <si>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</si>
  <si>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</si>
  <si>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</si>
  <si>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</si>
  <si>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</si>
  <si>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</si>
  <si>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</si>
  <si>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</si>
  <si>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</si>
  <si>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</si>
  <si>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</si>
  <si>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</si>
  <si>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</si>
  <si>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</si>
  <si>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</si>
  <si>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</si>
  <si>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</si>
  <si>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</si>
  <si>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</si>
  <si>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</si>
  <si>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</si>
  <si>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</si>
  <si>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</si>
  <si>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</si>
  <si>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</si>
  <si>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</si>
  <si>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</si>
  <si>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</si>
  <si>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</si>
  <si>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</si>
  <si>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</si>
  <si>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</si>
  <si>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</si>
  <si>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</si>
  <si>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</si>
  <si>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</si>
  <si>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</si>
  <si>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</si>
  <si>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</si>
  <si>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</si>
  <si>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</si>
  <si>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</si>
  <si>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</si>
  <si>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</si>
  <si>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</si>
  <si>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</si>
  <si>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</si>
  <si>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</si>
  <si>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</si>
  <si>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</si>
  <si>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</si>
  <si>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</si>
  <si>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</si>
  <si>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</si>
  <si>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</si>
  <si>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</si>
  <si>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</si>
  <si>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</si>
  <si>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</si>
  <si>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</si>
  <si>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</si>
  <si>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</si>
  <si>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</si>
  <si>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</si>
  <si>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</si>
  <si>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</si>
  <si>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</si>
  <si>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</si>
  <si>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</si>
  <si>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</si>
  <si>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</si>
  <si>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</si>
  <si>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</si>
  <si>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</si>
  <si>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</si>
  <si>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</si>
  <si>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</si>
  <si>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</si>
  <si>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</si>
  <si>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</si>
  <si>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</si>
  <si>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</si>
  <si>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</si>
  <si>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</si>
  <si>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</si>
  <si>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</si>
  <si>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</si>
  <si>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</si>
  <si>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</si>
  <si>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</si>
  <si>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</si>
  <si>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</si>
  <si>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</si>
  <si>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</si>
  <si>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</si>
  <si>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</si>
  <si>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</si>
  <si>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</si>
  <si>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</si>
  <si>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</si>
  <si>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</si>
  <si>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</si>
  <si>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</si>
  <si>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</si>
  <si>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</si>
  <si>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</si>
  <si>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</si>
  <si>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</si>
  <si>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</si>
  <si>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</si>
  <si>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</si>
  <si>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</si>
  <si>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</si>
  <si>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</si>
  <si>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</si>
  <si>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</si>
  <si>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</si>
  <si>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</si>
  <si>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</si>
  <si>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</si>
  <si>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</si>
  <si>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</si>
  <si>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</si>
  <si>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</si>
  <si>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</si>
  <si>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</si>
  <si>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</si>
  <si>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</si>
  <si>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</si>
  <si>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</si>
  <si>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</si>
  <si>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</si>
  <si>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</si>
  <si>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</si>
  <si>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</si>
  <si>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</si>
  <si>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</si>
  <si>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</si>
  <si>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</si>
  <si>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</si>
  <si>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</si>
  <si>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</si>
  <si>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</si>
  <si>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</si>
  <si>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</si>
  <si>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</si>
  <si>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</si>
  <si>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</si>
  <si>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</si>
  <si>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</si>
  <si>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</si>
  <si>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</si>
  <si>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</si>
  <si>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</si>
  <si>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</si>
  <si>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</si>
  <si>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</si>
  <si>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</si>
  <si>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</si>
  <si>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</si>
  <si>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</si>
  <si>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</si>
  <si>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</si>
  <si>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</si>
  <si>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</si>
  <si>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</si>
  <si>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</si>
  <si>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</si>
  <si>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</si>
  <si>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</si>
  <si>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</si>
  <si>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</si>
  <si>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</si>
  <si>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</si>
  <si>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</si>
  <si>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</si>
  <si>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</si>
  <si>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</si>
  <si>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</si>
  <si>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</si>
  <si>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</si>
  <si>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</si>
  <si>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</si>
  <si>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</si>
  <si>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</si>
  <si>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</si>
  <si>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</si>
  <si>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</si>
  <si>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</si>
  <si>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</si>
  <si>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</si>
  <si>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</si>
  <si>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</si>
  <si>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</si>
  <si>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</si>
  <si>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</si>
  <si>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</si>
  <si>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</si>
  <si>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</si>
  <si>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</si>
  <si>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</si>
  <si>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</si>
  <si>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</si>
  <si>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</si>
  <si>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</si>
  <si>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</si>
  <si>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</si>
  <si>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</si>
  <si>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</si>
  <si>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</si>
  <si>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</si>
  <si>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</si>
  <si>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</si>
  <si>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</si>
  <si>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</si>
  <si>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</si>
  <si>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</si>
  <si>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</si>
  <si>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</si>
  <si>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</si>
  <si>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</si>
  <si>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</si>
  <si>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</si>
  <si>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</si>
  <si>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</si>
  <si>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</si>
  <si>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</si>
  <si>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</si>
  <si>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</si>
  <si>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</si>
  <si>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</si>
  <si>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</si>
  <si>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</si>
  <si>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</si>
  <si>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</si>
  <si>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</si>
  <si>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</si>
  <si>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</si>
  <si>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</si>
  <si>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</si>
  <si>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</si>
  <si>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</si>
  <si>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</si>
  <si>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</si>
  <si>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</si>
  <si>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</si>
  <si>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</si>
  <si>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</si>
  <si>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</si>
  <si>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</si>
  <si>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</si>
  <si>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</si>
  <si>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</si>
  <si>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</si>
  <si>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</si>
  <si>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</si>
  <si>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</si>
  <si>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</si>
  <si>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</si>
  <si>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</si>
  <si>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</si>
  <si>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</si>
  <si>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</si>
  <si>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</si>
  <si>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</si>
  <si>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</si>
  <si>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</si>
  <si>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</si>
  <si>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</si>
  <si>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</si>
  <si>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</si>
  <si>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</si>
  <si>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</si>
  <si>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</si>
  <si>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</si>
  <si>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</si>
  <si>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</si>
  <si>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</si>
  <si>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</si>
  <si>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</si>
  <si>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</si>
  <si>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</si>
  <si>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</si>
  <si>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</si>
  <si>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</si>
  <si>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</si>
  <si>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</si>
  <si>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</si>
  <si>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</si>
  <si>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</si>
  <si>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</si>
  <si>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</si>
  <si>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</si>
  <si>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</si>
  <si>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</si>
  <si>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</si>
  <si>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</si>
  <si>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</si>
  <si>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</si>
  <si>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</si>
  <si>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</si>
  <si>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</si>
  <si>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</si>
  <si>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</si>
  <si>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</si>
  <si>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</si>
  <si>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</si>
  <si>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</si>
  <si>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</si>
  <si>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</si>
  <si>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</si>
  <si>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</si>
  <si>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</si>
  <si>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</si>
  <si>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</si>
  <si>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</si>
  <si>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</si>
  <si>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</si>
  <si>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</si>
  <si>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</si>
  <si>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</si>
  <si>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</si>
  <si>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</si>
  <si>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</si>
  <si>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</si>
  <si>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</si>
  <si>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</si>
  <si>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</si>
  <si>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</si>
  <si>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</si>
  <si>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</si>
  <si>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</si>
  <si>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</si>
  <si>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</si>
  <si>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</si>
  <si>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</si>
  <si>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</si>
  <si>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</si>
  <si>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</si>
  <si>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</si>
  <si>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</si>
  <si>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</si>
  <si>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</si>
  <si>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</si>
  <si>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</si>
  <si>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</si>
  <si>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</si>
  <si>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</si>
  <si>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</si>
  <si>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</si>
  <si>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</si>
  <si>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</si>
  <si>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</si>
  <si>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</si>
  <si>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</si>
  <si>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</si>
  <si>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</si>
  <si>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</si>
  <si>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</si>
  <si>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</si>
  <si>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</si>
  <si>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</si>
  <si>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</si>
  <si>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</si>
  <si>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</si>
  <si>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</si>
  <si>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</si>
  <si>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</si>
  <si>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</si>
  <si>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</si>
  <si>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</si>
  <si>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</si>
  <si>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</si>
  <si>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</si>
  <si>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</si>
  <si>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</si>
  <si>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</si>
  <si>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</si>
  <si>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</si>
  <si>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</si>
  <si>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</si>
  <si>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</si>
  <si>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</si>
  <si>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</si>
  <si>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</si>
  <si>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</si>
  <si>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</si>
  <si>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</si>
  <si>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</si>
  <si>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</si>
  <si>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</si>
  <si>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</si>
  <si>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</si>
  <si>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</si>
  <si>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</si>
  <si>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</si>
  <si>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</si>
  <si>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</si>
  <si>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</si>
  <si>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</si>
  <si>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</si>
  <si>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</si>
  <si>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</si>
  <si>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</si>
  <si>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</si>
  <si>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</si>
  <si>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</si>
  <si>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</si>
  <si>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</si>
  <si>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</si>
  <si>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</si>
  <si>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</si>
  <si>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</si>
  <si>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</si>
  <si>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</si>
  <si>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</si>
  <si>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</si>
  <si>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</si>
  <si>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</si>
  <si>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</si>
  <si>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</si>
  <si>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</si>
  <si>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</si>
  <si>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</si>
  <si>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</si>
  <si>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</si>
  <si>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</si>
  <si>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</si>
  <si>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</si>
  <si>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</si>
  <si>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</si>
  <si>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</si>
  <si>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</si>
  <si>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</si>
  <si>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</si>
  <si>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</si>
  <si>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</si>
  <si>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</si>
  <si>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</si>
  <si>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</si>
  <si>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</si>
  <si>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</si>
  <si>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</si>
  <si>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</si>
  <si>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</si>
  <si>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</si>
  <si>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</si>
  <si>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</si>
  <si>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</si>
  <si>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</si>
  <si>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</si>
  <si>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</si>
  <si>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</si>
  <si>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</si>
  <si>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</si>
  <si>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</si>
  <si>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</si>
  <si>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</si>
  <si>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</si>
  <si>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</si>
  <si>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</si>
  <si>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</si>
  <si>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</si>
  <si>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</si>
  <si>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</si>
  <si>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</si>
  <si>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</si>
  <si>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</si>
  <si>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</si>
  <si>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</si>
  <si>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</si>
  <si>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</si>
  <si>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</si>
  <si>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</si>
  <si>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</si>
  <si>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</si>
  <si>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</si>
  <si>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</si>
  <si>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</si>
  <si>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</si>
  <si>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</si>
  <si>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</si>
  <si>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</si>
  <si>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</si>
  <si>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</si>
  <si>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</si>
  <si>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</si>
  <si>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</si>
  <si>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</si>
  <si>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</si>
  <si>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</si>
  <si>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</si>
  <si>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</si>
  <si>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</si>
  <si>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</si>
  <si>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</si>
  <si>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</si>
  <si>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</si>
  <si>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</si>
  <si>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</si>
  <si>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</si>
  <si>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</si>
  <si>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</si>
  <si>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</si>
  <si>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</si>
  <si>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</si>
  <si>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</si>
  <si>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</si>
  <si>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</si>
  <si>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</si>
  <si>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</si>
  <si>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</si>
  <si>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</si>
  <si>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</si>
  <si>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</si>
  <si>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</si>
  <si>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</si>
  <si>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</si>
  <si>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</si>
  <si>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</si>
  <si>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</si>
  <si>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</si>
  <si>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</si>
  <si>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</si>
  <si>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</si>
  <si>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</si>
  <si>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</si>
  <si>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</si>
  <si>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</si>
  <si>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</si>
  <si>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</si>
  <si>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</si>
  <si>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</si>
  <si>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</si>
  <si>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</si>
  <si>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</si>
  <si>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</si>
  <si>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</si>
  <si>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</si>
  <si>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</si>
  <si>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</si>
  <si>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</si>
  <si>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</si>
  <si>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</si>
  <si>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</si>
  <si>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</si>
  <si>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</si>
  <si>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</si>
  <si>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</si>
  <si>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</si>
  <si>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</si>
  <si>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</si>
  <si>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</si>
  <si>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</si>
  <si>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</si>
  <si>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</si>
  <si>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</si>
  <si>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</si>
  <si>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</si>
  <si>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</si>
  <si>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</si>
  <si>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</si>
  <si>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</si>
  <si>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</si>
  <si>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</si>
  <si>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</si>
  <si>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</si>
  <si>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</si>
  <si>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</si>
  <si>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</si>
  <si>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</si>
  <si>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</si>
  <si>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</si>
  <si>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</si>
  <si>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</si>
  <si>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</si>
  <si>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</si>
  <si>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</si>
  <si>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</si>
  <si>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</si>
  <si>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</si>
  <si>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</si>
  <si>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</si>
  <si>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</si>
  <si>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</si>
  <si>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</si>
  <si>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</si>
  <si>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</si>
  <si>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</si>
  <si>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</si>
  <si>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</si>
  <si>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</si>
  <si>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</si>
  <si>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</si>
  <si>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</si>
  <si>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</si>
  <si>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</si>
  <si>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</si>
  <si>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</si>
  <si>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</si>
  <si>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</si>
  <si>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</si>
  <si>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</si>
  <si>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</si>
  <si>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</si>
  <si>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</si>
  <si>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</si>
  <si>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</si>
  <si>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</si>
  <si>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</si>
  <si>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</si>
  <si>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</si>
  <si>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</si>
  <si>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</si>
  <si>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</si>
  <si>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</si>
  <si>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</si>
  <si>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</si>
  <si>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</si>
  <si>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</si>
  <si>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</si>
  <si>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</si>
  <si>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</si>
  <si>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</si>
  <si>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</si>
  <si>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</si>
  <si>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</si>
  <si>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</si>
  <si>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</si>
  <si>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</si>
  <si>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</si>
  <si>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</si>
  <si>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</si>
  <si>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</si>
  <si>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</si>
  <si>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</si>
  <si>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</si>
  <si>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</si>
  <si>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</si>
  <si>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</si>
  <si>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</si>
  <si>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</si>
  <si>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</si>
  <si>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</si>
  <si>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</si>
  <si>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</si>
  <si>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</si>
  <si>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</si>
  <si>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</si>
  <si>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</si>
  <si>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</si>
  <si>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</si>
  <si>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</si>
  <si>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</si>
  <si>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</si>
  <si>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</si>
  <si>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</si>
  <si>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</si>
  <si>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</si>
  <si>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</si>
  <si>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</si>
  <si>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</si>
  <si>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</si>
  <si>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</si>
  <si>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</si>
  <si>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</si>
  <si>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</si>
  <si>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</si>
  <si>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</si>
  <si>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</si>
  <si>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</si>
  <si>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</si>
  <si>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</si>
  <si>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</si>
  <si>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</si>
  <si>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</si>
  <si>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</si>
  <si>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</si>
  <si>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</si>
  <si>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</si>
  <si>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</si>
  <si>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</si>
  <si>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</si>
  <si>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</si>
  <si>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</si>
  <si>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</si>
  <si>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</si>
  <si>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</si>
  <si>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</si>
  <si>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</si>
  <si>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</si>
  <si>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</si>
  <si>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</si>
  <si>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</si>
  <si>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</si>
  <si>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</si>
  <si>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</si>
  <si>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</si>
  <si>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</si>
  <si>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</si>
  <si>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</si>
  <si>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</si>
  <si>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</si>
  <si>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</si>
  <si>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</si>
  <si>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</si>
  <si>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</si>
  <si>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</si>
  <si>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</si>
  <si>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</si>
  <si>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</si>
  <si>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</si>
  <si>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</si>
  <si>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</si>
  <si>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</si>
  <si>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</si>
  <si>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</si>
  <si>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</si>
  <si>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</si>
  <si>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</si>
  <si>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</si>
  <si>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</si>
  <si>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</si>
  <si>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</si>
  <si>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</si>
  <si>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</si>
  <si>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</si>
  <si>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</si>
  <si>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</si>
  <si>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</si>
  <si>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</si>
  <si>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</si>
  <si>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</si>
  <si>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</si>
  <si>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</si>
  <si>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</si>
  <si>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</si>
  <si>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</si>
  <si>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</si>
  <si>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</si>
  <si>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</si>
  <si>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</si>
  <si>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</si>
  <si>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</si>
  <si>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</si>
  <si>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</si>
  <si>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</si>
  <si>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</si>
  <si>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</si>
  <si>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</si>
  <si>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</si>
  <si>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</si>
  <si>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</si>
  <si>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</si>
  <si>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</si>
  <si>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</si>
  <si>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</si>
  <si>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</si>
  <si>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</si>
  <si>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</si>
  <si>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</si>
  <si>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</si>
  <si>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</si>
  <si>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</si>
  <si>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</si>
  <si>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</si>
  <si>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</si>
  <si>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</si>
  <si>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</si>
  <si>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</si>
  <si>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</si>
  <si>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</si>
  <si>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</si>
  <si>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</si>
  <si>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</si>
  <si>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</si>
  <si>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</si>
  <si>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</si>
  <si>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</si>
  <si>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</si>
  <si>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</si>
  <si>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</si>
  <si>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</si>
  <si>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</si>
  <si>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</si>
  <si>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</si>
  <si>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</si>
  <si>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</si>
  <si>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</si>
  <si>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</si>
  <si>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</si>
  <si>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</si>
  <si>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</si>
  <si>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</si>
  <si>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</si>
  <si>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</si>
  <si>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</si>
  <si>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</si>
  <si>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</si>
  <si>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</si>
  <si>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</si>
  <si>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</si>
  <si>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</si>
  <si>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</si>
  <si>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</si>
  <si>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</si>
  <si>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</si>
  <si>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</si>
  <si>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</si>
  <si>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</si>
  <si>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</si>
  <si>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</si>
  <si>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</si>
  <si>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</si>
  <si>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</si>
  <si>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</si>
  <si>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</si>
  <si>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</si>
  <si>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</si>
  <si>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</si>
  <si>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</si>
  <si>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</si>
  <si>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</si>
  <si>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</si>
  <si>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</si>
  <si>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</si>
  <si>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</si>
  <si>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</si>
  <si>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</si>
  <si>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</si>
  <si>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</si>
  <si>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</si>
  <si>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</si>
  <si>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</si>
  <si>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</si>
  <si>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</si>
  <si>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</si>
  <si>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</si>
  <si>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</si>
  <si>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</si>
  <si>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</si>
  <si>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</si>
  <si>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</si>
  <si>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</si>
  <si>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</si>
  <si>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</si>
  <si>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</si>
  <si>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</si>
  <si>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</si>
  <si>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</si>
  <si>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</si>
  <si>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</si>
  <si>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</si>
  <si>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</si>
  <si>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</si>
  <si>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</si>
  <si>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</si>
  <si>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</si>
  <si>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</si>
  <si>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</si>
  <si>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</si>
  <si>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</si>
  <si>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</si>
  <si>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</si>
  <si>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</si>
  <si>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</si>
  <si>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</si>
  <si>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</si>
  <si>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</si>
  <si>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</si>
  <si>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</si>
  <si>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</si>
  <si>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</si>
  <si>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</si>
  <si>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</si>
  <si>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</si>
  <si>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</si>
  <si>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</si>
  <si>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</si>
  <si>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</si>
  <si>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</si>
  <si>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</si>
  <si>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</si>
  <si>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</si>
  <si>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</si>
  <si>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</si>
  <si>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</si>
  <si>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</si>
  <si>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</si>
  <si>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</si>
  <si>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</si>
  <si>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</si>
  <si>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</si>
  <si>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</si>
  <si>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</si>
  <si>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</si>
  <si>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</si>
  <si>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</si>
  <si>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</si>
  <si>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</si>
  <si>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</si>
  <si>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</si>
  <si>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</si>
  <si>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</si>
  <si>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</si>
  <si>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</si>
  <si>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</si>
  <si>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</si>
  <si>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</si>
  <si>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</si>
  <si>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</si>
  <si>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</si>
  <si>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</si>
  <si>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</si>
  <si>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</si>
  <si>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</si>
  <si>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</si>
  <si>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</si>
  <si>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</si>
  <si>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</si>
  <si>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</si>
  <si>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</si>
  <si>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</si>
  <si>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</si>
  <si>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</si>
  <si>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</si>
  <si>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</si>
  <si>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</si>
  <si>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</si>
  <si>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</si>
  <si>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</si>
  <si>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</si>
  <si>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</si>
  <si>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</si>
  <si>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</si>
  <si>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</si>
  <si>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</si>
  <si>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</si>
  <si>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</si>
  <si>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</si>
  <si>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</si>
  <si>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</si>
  <si>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</si>
  <si>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</si>
  <si>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</si>
  <si>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</si>
  <si>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</si>
  <si>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</si>
  <si>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</si>
  <si>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</si>
  <si>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</si>
  <si>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</si>
  <si>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</si>
  <si>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</si>
  <si>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</si>
  <si>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</si>
  <si>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</si>
  <si>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</si>
  <si>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</si>
  <si>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</si>
  <si>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</si>
  <si>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</si>
  <si>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</si>
  <si>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</si>
  <si>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</si>
  <si>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</si>
  <si>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</si>
  <si>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</si>
  <si>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</si>
  <si>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</si>
  <si>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</si>
  <si>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</si>
  <si>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</si>
  <si>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</si>
  <si>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</si>
  <si>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</si>
  <si>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</si>
  <si>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</si>
  <si>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</si>
  <si>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</si>
  <si>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</si>
  <si>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</si>
  <si>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</si>
  <si>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</si>
  <si>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</si>
  <si>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</si>
  <si>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</si>
  <si>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</si>
  <si>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</si>
  <si>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</si>
  <si>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</si>
  <si>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</si>
  <si>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</si>
  <si>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</si>
  <si>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</si>
  <si>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</si>
  <si>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</si>
  <si>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</si>
  <si>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</si>
  <si>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</si>
  <si>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</si>
  <si>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</si>
  <si>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</si>
  <si>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</si>
  <si>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</si>
  <si>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</si>
  <si>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</si>
  <si>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</si>
  <si>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</si>
  <si>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</si>
  <si>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</si>
  <si>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</si>
  <si>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</si>
  <si>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</si>
  <si>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</si>
  <si>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</si>
  <si>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</si>
  <si>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</si>
  <si>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</si>
  <si>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</si>
  <si>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</si>
  <si>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</si>
  <si>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</si>
  <si>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</si>
  <si>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</si>
  <si>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</si>
  <si>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</si>
  <si>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</si>
  <si>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</si>
  <si>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</si>
  <si>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</si>
  <si>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</si>
  <si>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</si>
  <si>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</si>
  <si>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</si>
  <si>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</si>
  <si>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</si>
  <si>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</si>
  <si>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</si>
  <si>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</si>
  <si>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</si>
  <si>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</si>
  <si>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</si>
  <si>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</si>
  <si>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</si>
  <si>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</si>
  <si>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</si>
  <si>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</si>
  <si>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</si>
  <si>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</si>
  <si>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</si>
  <si>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</si>
  <si>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</si>
  <si>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</si>
  <si>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</si>
  <si>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</si>
  <si>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</si>
  <si>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</si>
  <si>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</si>
  <si>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</si>
  <si>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</si>
  <si>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</si>
  <si>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</si>
  <si>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</si>
  <si>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</si>
  <si>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</si>
  <si>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</si>
  <si>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</si>
  <si>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</si>
  <si>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</si>
  <si>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</si>
  <si>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</si>
  <si>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</si>
  <si>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</si>
  <si>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</si>
  <si>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</si>
  <si>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</si>
  <si>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</si>
  <si>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</si>
  <si>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</si>
  <si>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</si>
  <si>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</si>
  <si>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</si>
  <si>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</si>
  <si>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</si>
  <si>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</si>
  <si>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</si>
  <si>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</si>
  <si>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</si>
  <si>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</si>
  <si>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</si>
  <si>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</si>
  <si>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</si>
  <si>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</si>
  <si>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</si>
  <si>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</si>
  <si>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</si>
  <si>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</si>
  <si>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</si>
  <si>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</si>
  <si>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</si>
  <si>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</si>
  <si>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</si>
  <si>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</si>
  <si>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</si>
  <si>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</si>
  <si>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</si>
  <si>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</si>
  <si>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</si>
  <si>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</si>
  <si>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</si>
  <si>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</si>
  <si>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</si>
  <si>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</si>
  <si>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</si>
  <si>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</si>
  <si>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</si>
  <si>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</si>
  <si>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</si>
  <si>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</si>
  <si>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</si>
  <si>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</si>
  <si>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</si>
  <si>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</si>
  <si>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</si>
  <si>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</si>
  <si>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</si>
  <si>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</si>
  <si>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</si>
  <si>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</si>
  <si>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</si>
  <si>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</si>
  <si>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</si>
  <si>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</si>
  <si>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</si>
  <si>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</si>
  <si>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</si>
  <si>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</si>
  <si>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</si>
  <si>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</si>
  <si>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</si>
  <si>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</si>
  <si>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</si>
  <si>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</si>
  <si>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</si>
  <si>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</si>
  <si>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</si>
  <si>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</si>
  <si>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</si>
  <si>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</si>
  <si>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</si>
  <si>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</si>
  <si>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</si>
  <si>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</si>
  <si>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</si>
  <si>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</si>
  <si>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</si>
  <si>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</si>
  <si>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</si>
  <si>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</si>
  <si>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</si>
  <si>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</si>
  <si>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</si>
  <si>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</si>
  <si>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</si>
  <si>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</si>
  <si>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</si>
  <si>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</si>
  <si>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</si>
  <si>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</si>
  <si>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</si>
  <si>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</si>
  <si>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</si>
  <si>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</si>
  <si>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</si>
  <si>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</si>
  <si>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</si>
  <si>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</si>
  <si>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</si>
  <si>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</si>
  <si>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</si>
  <si>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</si>
  <si>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</si>
  <si>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</si>
  <si>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</si>
  <si>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</si>
  <si>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</si>
  <si>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</si>
  <si>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</si>
  <si>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</si>
  <si>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</si>
  <si>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</si>
  <si>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</si>
  <si>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</si>
  <si>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</si>
  <si>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</si>
  <si>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</si>
  <si>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</si>
  <si>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</si>
  <si>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</si>
  <si>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</si>
  <si>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</si>
  <si>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</si>
  <si>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</si>
  <si>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</si>
  <si>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</si>
  <si>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</si>
  <si>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</si>
  <si>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</si>
  <si>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</si>
  <si>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</si>
  <si>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</si>
  <si>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</si>
  <si>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</si>
  <si>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</si>
  <si>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</si>
  <si>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</si>
  <si>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</si>
  <si>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</si>
  <si>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</si>
  <si>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</si>
  <si>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</si>
  <si>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</si>
  <si>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</si>
  <si>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</si>
  <si>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</si>
  <si>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</si>
  <si>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</si>
  <si>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</si>
  <si>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</si>
  <si>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</si>
  <si>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</si>
  <si>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</si>
  <si>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</si>
  <si>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</si>
  <si>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</si>
  <si>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</si>
  <si>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</si>
  <si>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</si>
  <si>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</si>
  <si>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</si>
  <si>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</si>
  <si>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</si>
  <si>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</si>
  <si>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</si>
  <si>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</si>
  <si>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</si>
  <si>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</si>
  <si>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</si>
  <si>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</si>
  <si>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</si>
  <si>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</si>
  <si>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</si>
  <si>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</si>
  <si>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</si>
  <si>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</si>
  <si>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</si>
  <si>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</si>
  <si>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</si>
  <si>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</si>
  <si>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</si>
  <si>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</si>
  <si>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</si>
  <si>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</si>
  <si>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</si>
  <si>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</si>
  <si>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</si>
  <si>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</si>
  <si>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</si>
  <si>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</si>
  <si>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</si>
  <si>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</si>
  <si>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</si>
  <si>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</si>
  <si>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</si>
  <si>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</si>
  <si>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</si>
  <si>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</si>
  <si>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</si>
  <si>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</si>
  <si>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</si>
  <si>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</si>
  <si>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</si>
  <si>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</si>
  <si>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</si>
  <si>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</si>
  <si>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</si>
  <si>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</si>
  <si>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</si>
  <si>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</si>
  <si>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</si>
  <si>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</si>
  <si>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</si>
  <si>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</si>
  <si>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</si>
  <si>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</si>
  <si>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</si>
  <si>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</si>
  <si>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</si>
  <si>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</si>
  <si>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</si>
  <si>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</si>
  <si>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</si>
  <si>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</si>
  <si>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</si>
  <si>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</si>
  <si>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</si>
  <si>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</si>
  <si>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</si>
  <si>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</si>
  <si>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</si>
  <si>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</si>
  <si>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</si>
  <si>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</si>
  <si>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</si>
  <si>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</si>
  <si>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</si>
  <si>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</si>
  <si>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</si>
  <si>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</si>
  <si>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</si>
  <si>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</si>
  <si>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</si>
  <si>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</si>
  <si>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</si>
  <si>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</si>
  <si>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</si>
  <si>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</si>
  <si>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</si>
  <si>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</si>
  <si>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</si>
  <si>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</si>
  <si>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</si>
  <si>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</si>
  <si>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</si>
  <si>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</si>
  <si>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</si>
  <si>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</si>
  <si>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</si>
  <si>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</si>
  <si>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</si>
  <si>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</si>
  <si>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</si>
  <si>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</si>
  <si>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</si>
  <si>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</si>
  <si>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</si>
  <si>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</si>
  <si>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</si>
  <si>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</si>
  <si>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</si>
  <si>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</si>
  <si>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</si>
  <si>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</si>
  <si>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</si>
  <si>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</si>
  <si>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</si>
  <si>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</si>
  <si>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</si>
  <si>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</si>
  <si>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</si>
  <si>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</si>
  <si>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</si>
  <si>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</si>
  <si>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</si>
  <si>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</si>
  <si>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</si>
  <si>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</si>
  <si>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</si>
  <si>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</si>
  <si>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</si>
  <si>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</si>
  <si>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</si>
  <si>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</si>
  <si>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</si>
  <si>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</si>
  <si>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</si>
  <si>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</si>
  <si>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</si>
  <si>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</si>
  <si>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</si>
  <si>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</si>
  <si>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</si>
  <si>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</si>
  <si>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</si>
  <si>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</si>
  <si>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</si>
  <si>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</si>
  <si>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</si>
  <si>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</si>
  <si>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</si>
  <si>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</si>
  <si>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</si>
  <si>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</si>
  <si>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</si>
  <si>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</si>
  <si>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</si>
  <si>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</si>
  <si>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</si>
  <si>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</si>
  <si>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</si>
  <si>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</si>
  <si>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</si>
  <si>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</si>
  <si>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</si>
  <si>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</si>
  <si>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</si>
  <si>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</si>
  <si>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</si>
  <si>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</si>
  <si>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</si>
  <si>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</si>
  <si>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</si>
  <si>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</si>
  <si>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</si>
  <si>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</si>
  <si>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</si>
  <si>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</si>
  <si>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</si>
  <si>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</si>
  <si>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</si>
  <si>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</si>
  <si>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</si>
  <si>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</si>
  <si>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</si>
  <si>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</si>
  <si>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</si>
  <si>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</si>
  <si>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</si>
  <si>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</si>
  <si>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</si>
  <si>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</si>
  <si>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</si>
  <si>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</si>
  <si>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</si>
  <si>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</si>
  <si>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</si>
  <si>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</si>
  <si>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</si>
  <si>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</si>
  <si>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</si>
  <si>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</si>
  <si>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</si>
  <si>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</si>
  <si>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</si>
  <si>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</si>
  <si>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</si>
  <si>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</si>
  <si>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</si>
  <si>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</si>
  <si>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</si>
  <si>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</si>
  <si>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</si>
  <si>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</si>
  <si>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</si>
  <si>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</si>
  <si>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</si>
  <si>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</si>
  <si>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</si>
  <si>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</si>
  <si>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</si>
  <si>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</si>
  <si>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</si>
  <si>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</si>
  <si>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</si>
  <si>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</si>
  <si>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</si>
  <si>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</si>
  <si>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</si>
  <si>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</si>
  <si>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</si>
  <si>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</si>
  <si>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</si>
  <si>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</si>
  <si>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</si>
  <si>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</si>
  <si>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</si>
  <si>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</si>
  <si>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</si>
  <si>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</si>
  <si>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</si>
  <si>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</si>
  <si>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</si>
  <si>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</si>
  <si>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</si>
  <si>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</si>
  <si>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</si>
  <si>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</si>
  <si>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</si>
  <si>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</si>
  <si>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</si>
  <si>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</si>
  <si>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</si>
  <si>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</si>
  <si>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</si>
  <si>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</si>
  <si>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</si>
  <si>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</si>
  <si>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</si>
  <si>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</si>
  <si>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</si>
  <si>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</si>
  <si>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</si>
  <si>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</si>
  <si>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</si>
  <si>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</si>
  <si>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</si>
  <si>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</si>
  <si>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</si>
  <si>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</si>
  <si>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</si>
  <si>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</si>
  <si>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</si>
  <si>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</si>
  <si>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</si>
  <si>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</si>
  <si>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</si>
  <si>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</si>
  <si>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</si>
  <si>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</si>
  <si>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</si>
  <si>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</si>
  <si>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</si>
  <si>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</si>
  <si>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</si>
  <si>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</si>
  <si>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</si>
  <si>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</si>
  <si>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</si>
  <si>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</si>
  <si>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</si>
  <si>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</si>
  <si>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</si>
  <si>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</si>
  <si>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</si>
  <si>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</si>
  <si>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</si>
  <si>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</si>
  <si>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</si>
  <si>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</si>
  <si>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</si>
  <si>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</si>
  <si>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</si>
  <si>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</si>
  <si>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</si>
  <si>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</si>
  <si>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</si>
  <si>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</si>
  <si>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</si>
  <si>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</si>
  <si>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</si>
  <si>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</si>
  <si>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</si>
  <si>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</si>
  <si>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</si>
  <si>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</si>
  <si>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</si>
  <si>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</si>
  <si>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</si>
  <si>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</si>
  <si>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</si>
  <si>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</si>
  <si>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</si>
  <si>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</si>
  <si>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</si>
  <si>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</si>
  <si>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</si>
  <si>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</si>
  <si>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</si>
  <si>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</si>
  <si>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</si>
  <si>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</si>
  <si>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</si>
  <si>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</si>
  <si>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</si>
  <si>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</si>
  <si>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</si>
  <si>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</si>
  <si>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</si>
  <si>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</si>
  <si>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</si>
  <si>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</si>
  <si>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</si>
  <si>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</si>
  <si>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</si>
  <si>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</si>
  <si>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</si>
  <si>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</si>
  <si>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</si>
  <si>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</si>
  <si>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</si>
  <si>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</si>
  <si>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</si>
  <si>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</si>
  <si>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</si>
  <si>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</si>
  <si>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</si>
  <si>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</si>
  <si>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</si>
  <si>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</si>
  <si>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</si>
  <si>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</si>
  <si>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</si>
  <si>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</si>
  <si>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</si>
  <si>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</si>
  <si>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</si>
  <si>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</si>
  <si>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</si>
  <si>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</si>
  <si>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</si>
  <si>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</si>
  <si>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</si>
  <si>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</si>
  <si>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</si>
  <si>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</si>
  <si>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</si>
  <si>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</si>
  <si>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</si>
  <si>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</si>
  <si>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</si>
  <si>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</si>
  <si>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</si>
  <si>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</si>
  <si>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</si>
  <si>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</si>
  <si>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</si>
  <si>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</si>
  <si>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</si>
  <si>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</si>
  <si>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</si>
  <si>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</si>
  <si>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</si>
  <si>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</si>
  <si>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</si>
  <si>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</si>
  <si>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</si>
  <si>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</si>
  <si>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</si>
  <si>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</si>
  <si>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</si>
  <si>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</si>
  <si>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</si>
  <si>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</si>
  <si>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</si>
  <si>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</si>
  <si>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</si>
  <si>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</si>
  <si>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</si>
  <si>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</si>
  <si>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</si>
  <si>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</si>
  <si>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</si>
  <si>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</si>
  <si>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</si>
  <si>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</si>
  <si>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</si>
  <si>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</si>
  <si>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</si>
  <si>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</si>
  <si>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</si>
  <si>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</si>
  <si>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</si>
  <si>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</si>
  <si>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</si>
  <si>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</si>
  <si>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</si>
  <si>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</si>
  <si>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</si>
  <si>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</si>
  <si>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</si>
  <si>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</si>
  <si>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</si>
  <si>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</si>
  <si>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</si>
  <si>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</si>
  <si>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</si>
  <si>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</si>
  <si>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</si>
  <si>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</si>
  <si>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</si>
  <si>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</si>
  <si>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</si>
  <si>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</si>
  <si>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</si>
  <si>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</si>
  <si>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</si>
  <si>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</si>
  <si>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</si>
  <si>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</si>
  <si>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</si>
  <si>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</si>
  <si>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</si>
  <si>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</si>
  <si>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</si>
  <si>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</si>
  <si>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</si>
  <si>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</si>
  <si>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</si>
  <si>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</si>
  <si>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</si>
  <si>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</si>
  <si>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</si>
  <si>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</si>
  <si>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</si>
  <si>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</si>
  <si>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</si>
  <si>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</si>
  <si>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</si>
  <si>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</si>
  <si>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</si>
  <si>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</si>
  <si>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</si>
  <si>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</si>
  <si>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</si>
  <si>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</si>
  <si>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</si>
  <si>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</si>
  <si>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</si>
  <si>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</si>
  <si>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</si>
  <si>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</si>
  <si>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</si>
  <si>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</si>
  <si>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</si>
  <si>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</si>
  <si>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</si>
  <si>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</si>
  <si>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</si>
  <si>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</si>
  <si>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</si>
  <si>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</si>
  <si>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</si>
  <si>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</si>
  <si>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</si>
  <si>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</si>
  <si>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</si>
  <si>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</si>
  <si>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</si>
  <si>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</si>
  <si>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</si>
  <si>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</si>
  <si>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</si>
  <si>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</si>
  <si>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</si>
  <si>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</si>
  <si>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</si>
  <si>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</si>
  <si>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</si>
  <si>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</si>
  <si>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</si>
  <si>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</si>
  <si>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</si>
  <si>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</si>
  <si>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</si>
  <si>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</si>
  <si>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</si>
  <si>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</si>
  <si>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</si>
  <si>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</si>
  <si>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</si>
  <si>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</si>
  <si>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</si>
  <si>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</si>
  <si>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</si>
  <si>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</si>
  <si>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</si>
  <si>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</si>
  <si>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</si>
  <si>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</si>
  <si>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</si>
  <si>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</si>
  <si>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</si>
  <si>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</si>
  <si>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</si>
  <si>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</si>
  <si>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</si>
  <si>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</si>
  <si>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</si>
  <si>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</si>
  <si>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</si>
  <si>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</si>
  <si>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</si>
  <si>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</si>
  <si>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</si>
  <si>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</si>
  <si>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</si>
  <si>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</si>
  <si>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</si>
  <si>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</si>
  <si>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</si>
  <si>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</si>
  <si>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</si>
  <si>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</si>
  <si>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</si>
  <si>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</si>
  <si>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</si>
  <si>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</si>
  <si>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</si>
  <si>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</si>
  <si>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</si>
  <si>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</si>
  <si>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</si>
  <si>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</si>
  <si>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</si>
  <si>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</si>
  <si>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</si>
  <si>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</si>
  <si>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</si>
  <si>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</si>
  <si>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</si>
  <si>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</si>
  <si>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</si>
  <si>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</si>
  <si>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</si>
  <si>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</si>
  <si>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</si>
  <si>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</si>
  <si>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</si>
  <si>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</si>
  <si>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</si>
  <si>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</si>
  <si>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</si>
  <si>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</si>
  <si>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</si>
  <si>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</si>
  <si>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</si>
  <si>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</si>
  <si>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</si>
  <si>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</si>
  <si>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</si>
  <si>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</si>
  <si>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</si>
  <si>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</si>
  <si>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</si>
  <si>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</si>
  <si>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</si>
  <si>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</si>
  <si>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</si>
  <si>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</si>
  <si>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</si>
  <si>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</si>
  <si>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</si>
  <si>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</si>
  <si>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</si>
  <si>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</si>
  <si>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</si>
  <si>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</si>
  <si>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</si>
  <si>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</si>
  <si>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</si>
  <si>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</si>
  <si>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</si>
  <si>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</si>
  <si>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</si>
  <si>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</si>
  <si>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</si>
  <si>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</si>
  <si>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</si>
  <si>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</si>
  <si>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</si>
  <si>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</si>
  <si>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</si>
  <si>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</si>
  <si>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</si>
  <si>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</si>
  <si>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</si>
  <si>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</si>
  <si>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</si>
  <si>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</si>
  <si>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</si>
  <si>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</si>
  <si>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</si>
  <si>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</si>
  <si>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</si>
  <si>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</si>
  <si>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</si>
  <si>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</si>
  <si>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</si>
  <si>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</si>
  <si>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</si>
  <si>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</si>
  <si>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</si>
  <si>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</si>
  <si>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</si>
  <si>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</si>
  <si>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</si>
  <si>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</si>
  <si>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</si>
  <si>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</si>
  <si>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</si>
  <si>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</si>
  <si>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</si>
  <si>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</si>
  <si>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</si>
  <si>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</si>
  <si>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</si>
  <si>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</si>
  <si>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</si>
  <si>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</si>
  <si>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</si>
  <si>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</si>
  <si>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</si>
  <si>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</si>
  <si>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</si>
  <si>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</si>
  <si>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</si>
  <si>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</si>
  <si>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</si>
  <si>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</si>
  <si>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</si>
  <si>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</si>
  <si>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</si>
  <si>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</si>
  <si>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</si>
  <si>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</si>
  <si>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</si>
  <si>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</si>
  <si>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</si>
  <si>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</si>
  <si>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</si>
  <si>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</si>
  <si>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</si>
  <si>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</si>
  <si>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</si>
  <si>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</si>
  <si>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</si>
  <si>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</si>
  <si>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</si>
  <si>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</si>
  <si>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</si>
  <si>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</si>
  <si>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</si>
  <si>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</si>
  <si>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</si>
  <si>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</si>
  <si>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</si>
  <si>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</si>
  <si>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</si>
  <si>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</si>
  <si>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</si>
  <si>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</si>
  <si>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</si>
  <si>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</si>
  <si>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</si>
  <si>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</si>
  <si>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</si>
  <si>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</si>
  <si>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</si>
  <si>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</si>
  <si>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</si>
  <si>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</si>
  <si>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</si>
  <si>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</si>
  <si>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</si>
  <si>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</si>
  <si>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</si>
  <si>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</si>
  <si>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</si>
  <si>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</si>
  <si>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</si>
  <si>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</si>
  <si>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</si>
  <si>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</si>
  <si>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</si>
  <si>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</si>
  <si>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</si>
  <si>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</si>
  <si>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</si>
  <si>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</si>
  <si>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</si>
  <si>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</si>
  <si>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</si>
  <si>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</si>
  <si>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</si>
  <si>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</si>
  <si>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</si>
  <si>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</si>
  <si>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</si>
  <si>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</si>
  <si>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</si>
  <si>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</si>
  <si>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</si>
  <si>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</si>
  <si>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</si>
  <si>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</si>
  <si>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</si>
  <si>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</si>
  <si>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</si>
  <si>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</si>
  <si>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</si>
  <si>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</si>
  <si>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</si>
  <si>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</si>
  <si>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</si>
  <si>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</si>
  <si>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</si>
  <si>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</si>
  <si>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</si>
  <si>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</si>
  <si>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</si>
  <si>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</si>
  <si>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</si>
  <si>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</si>
  <si>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</si>
  <si>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</si>
  <si>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</si>
  <si>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</si>
  <si>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</si>
  <si>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</si>
  <si>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</si>
  <si>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</si>
  <si>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</si>
  <si>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</si>
  <si>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</si>
  <si>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</si>
  <si>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</si>
  <si>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</si>
  <si>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</si>
  <si>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</si>
  <si>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</si>
  <si>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</si>
  <si>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</si>
  <si>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</si>
  <si>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</si>
  <si>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</si>
  <si>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</si>
  <si>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</si>
  <si>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</si>
  <si>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</si>
  <si>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</si>
  <si>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</si>
  <si>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</si>
  <si>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</si>
  <si>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</si>
  <si>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</si>
  <si>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</si>
  <si>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</si>
  <si>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</si>
  <si>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</si>
  <si>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</si>
  <si>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</si>
  <si>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</si>
  <si>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</si>
  <si>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</si>
  <si>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</si>
  <si>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</si>
  <si>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</si>
  <si>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</si>
  <si>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</si>
  <si>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</si>
  <si>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</si>
  <si>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</si>
  <si>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</si>
  <si>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</si>
  <si>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</si>
  <si>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</si>
  <si>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</si>
  <si>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</si>
  <si>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</si>
  <si>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</si>
  <si>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</si>
  <si>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</si>
  <si>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</si>
  <si>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</si>
  <si>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</si>
  <si>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</si>
  <si>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</si>
  <si>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</si>
  <si>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</si>
  <si>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</si>
  <si>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</si>
  <si>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</si>
  <si>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</si>
  <si>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</si>
  <si>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</si>
  <si>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</si>
  <si>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</si>
  <si>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</si>
  <si>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</si>
  <si>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</si>
  <si>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</si>
  <si>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</si>
  <si>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</si>
  <si>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</si>
  <si>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</si>
  <si>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</si>
  <si>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</si>
  <si>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</si>
  <si>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</si>
  <si>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</si>
  <si>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</si>
  <si>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</si>
  <si>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</si>
  <si>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</si>
  <si>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</si>
  <si>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</si>
  <si>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</si>
  <si>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</si>
  <si>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</si>
  <si>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</si>
  <si>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</si>
  <si>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</si>
  <si>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</si>
  <si>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</si>
  <si>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</si>
  <si>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</si>
  <si>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</si>
  <si>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</si>
  <si>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</si>
  <si>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</si>
  <si>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</si>
  <si>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</si>
  <si>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</si>
  <si>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</si>
  <si>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</si>
  <si>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</si>
  <si>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</si>
  <si>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</si>
  <si>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</si>
  <si>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</si>
  <si>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</si>
  <si>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</si>
  <si>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</si>
  <si>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</si>
  <si>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</si>
  <si>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</si>
  <si>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</si>
  <si>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</si>
  <si>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</si>
  <si>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</si>
  <si>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</si>
  <si>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</si>
  <si>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</si>
  <si>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</si>
  <si>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</si>
  <si>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</si>
  <si>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</si>
  <si>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</si>
  <si>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</si>
  <si>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</si>
  <si>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</si>
  <si>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</si>
  <si>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</si>
  <si>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</si>
  <si>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</si>
  <si>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</si>
  <si>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</si>
  <si>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</si>
  <si>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</si>
  <si>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</si>
  <si>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</si>
  <si>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</si>
  <si>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</si>
  <si>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</si>
  <si>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</si>
  <si>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</si>
  <si>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</si>
  <si>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</si>
  <si>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</si>
  <si>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</si>
  <si>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</si>
  <si>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</si>
  <si>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</si>
  <si>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</si>
  <si>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</si>
  <si>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</si>
  <si>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</si>
  <si>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</si>
  <si>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</si>
  <si>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</si>
  <si>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</si>
  <si>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</si>
  <si>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</si>
  <si>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</si>
  <si>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</si>
  <si>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</si>
  <si>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</si>
  <si>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</si>
  <si>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</si>
  <si>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</si>
  <si>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</si>
  <si>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</si>
  <si>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</si>
  <si>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</si>
  <si>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</si>
  <si>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</si>
  <si>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</si>
  <si>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</si>
  <si>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</si>
  <si>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</si>
  <si>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</si>
  <si>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</si>
  <si>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</si>
  <si>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</si>
  <si>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</si>
  <si>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</si>
  <si>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</si>
  <si>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</si>
  <si>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</si>
  <si>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</si>
  <si>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</si>
  <si>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</si>
  <si>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</si>
  <si>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</si>
  <si>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</si>
  <si>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</si>
  <si>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</si>
  <si>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</si>
  <si>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</si>
  <si>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</si>
  <si>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</si>
  <si>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</si>
  <si>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</si>
  <si>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</si>
  <si>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</si>
  <si>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</si>
  <si>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</si>
  <si>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</si>
  <si>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</si>
  <si>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</si>
  <si>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</si>
  <si>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</si>
  <si>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</si>
  <si>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</si>
  <si>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</si>
  <si>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</si>
  <si>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</si>
  <si>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</si>
  <si>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</si>
  <si>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</si>
  <si>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</si>
  <si>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</si>
  <si>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</si>
  <si>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</si>
  <si>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</si>
  <si>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</si>
  <si>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</si>
  <si>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</si>
  <si>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</si>
  <si>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</si>
  <si>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</si>
  <si>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</si>
  <si>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</si>
  <si>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</si>
  <si>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</si>
  <si>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</si>
  <si>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</si>
  <si>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</si>
  <si>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</si>
  <si>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</si>
  <si>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</si>
  <si>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</si>
  <si>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</si>
  <si>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</si>
  <si>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</si>
  <si>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</si>
  <si>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</si>
  <si>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</si>
  <si>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</si>
  <si>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</si>
  <si>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</si>
  <si>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</si>
  <si>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</si>
  <si>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</si>
  <si>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</si>
  <si>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</si>
  <si>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</si>
  <si>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</si>
  <si>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</si>
  <si>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</si>
  <si>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</si>
  <si>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</si>
  <si>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</si>
  <si>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</si>
  <si>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</si>
  <si>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</si>
  <si>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</si>
  <si>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</si>
  <si>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</si>
  <si>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</si>
  <si>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</si>
  <si>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</si>
  <si>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</si>
  <si>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</si>
  <si>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</si>
  <si>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</si>
  <si>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</si>
  <si>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</si>
  <si>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</si>
  <si>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</si>
  <si>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</si>
  <si>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</si>
  <si>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</si>
  <si>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</si>
  <si>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</si>
  <si>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</si>
  <si>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</si>
  <si>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</si>
  <si>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</si>
  <si>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</si>
  <si>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</si>
  <si>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</si>
  <si>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</si>
  <si>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</si>
  <si>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</si>
  <si>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</si>
  <si>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</si>
  <si>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</si>
  <si>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</si>
  <si>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</si>
  <si>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</si>
  <si>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</si>
  <si>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</si>
  <si>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</si>
  <si>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</si>
  <si>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</si>
  <si>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</si>
  <si>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</si>
  <si>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</si>
  <si>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</si>
  <si>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</si>
  <si>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</si>
  <si>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</si>
  <si>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</si>
  <si>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</si>
  <si>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</si>
  <si>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</si>
  <si>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</si>
  <si>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</si>
  <si>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</si>
  <si>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</si>
  <si>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</si>
  <si>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</si>
  <si>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</si>
  <si>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</si>
  <si>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</si>
  <si>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</si>
  <si>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</si>
  <si>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</si>
  <si>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</si>
  <si>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</si>
  <si>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</si>
  <si>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</si>
  <si>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</si>
  <si>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</si>
  <si>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</si>
  <si>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</si>
  <si>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</si>
  <si>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</si>
  <si>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</si>
  <si>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</si>
  <si>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</si>
  <si>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</si>
  <si>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</si>
  <si>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</si>
  <si>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</si>
  <si>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</si>
  <si>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</si>
  <si>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</si>
  <si>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</si>
  <si>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</si>
  <si>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</si>
  <si>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</si>
  <si>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</si>
  <si>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</si>
  <si>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</si>
  <si>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</si>
  <si>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</si>
  <si>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</si>
  <si>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</si>
  <si>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</si>
  <si>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</si>
  <si>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</si>
  <si>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</si>
  <si>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</si>
  <si>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</si>
  <si>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</si>
  <si>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</si>
  <si>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</si>
  <si>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</si>
  <si>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</si>
  <si>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</si>
  <si>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</si>
  <si>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</si>
  <si>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</si>
  <si>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</si>
  <si>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</si>
  <si>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</si>
  <si>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</si>
  <si>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</si>
  <si>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</si>
  <si>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</si>
  <si>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</si>
  <si>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</si>
  <si>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</si>
  <si>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</si>
  <si>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</si>
  <si>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</si>
  <si>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</si>
  <si>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</si>
  <si>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</si>
  <si>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</si>
  <si>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</si>
  <si>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</si>
  <si>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</si>
  <si>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</si>
  <si>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</si>
  <si>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</si>
  <si>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</si>
  <si>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</si>
  <si>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</si>
  <si>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</si>
  <si>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</si>
  <si>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</si>
  <si>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</si>
  <si>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</si>
  <si>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</si>
  <si>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</si>
  <si>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</si>
  <si>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</si>
  <si>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</si>
  <si>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</si>
  <si>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</si>
  <si>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</si>
  <si>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</si>
  <si>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</si>
  <si>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</si>
  <si>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</si>
  <si>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</si>
  <si>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</si>
  <si>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</si>
  <si>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</si>
  <si>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</si>
  <si>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</si>
  <si>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</si>
  <si>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</si>
  <si>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</si>
  <si>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</si>
  <si>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</si>
  <si>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</si>
  <si>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</si>
  <si>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</si>
  <si>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</si>
  <si>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</si>
  <si>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</si>
  <si>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</si>
  <si>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</si>
  <si>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</si>
  <si>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</si>
  <si>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</si>
  <si>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</si>
  <si>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</si>
  <si>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</si>
  <si>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</si>
  <si>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</si>
  <si>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</si>
  <si>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</si>
  <si>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</si>
  <si>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</si>
  <si>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</si>
  <si>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</si>
  <si>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</si>
  <si>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</si>
  <si>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</si>
  <si>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</si>
  <si>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</si>
  <si>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</si>
  <si>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</si>
  <si>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</si>
  <si>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</si>
  <si>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</si>
  <si>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</si>
  <si>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</si>
  <si>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</si>
  <si>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</si>
  <si>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</si>
  <si>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</si>
  <si>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</si>
  <si>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</si>
  <si>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</si>
  <si>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</si>
  <si>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</si>
  <si>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</si>
  <si>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</si>
  <si>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</si>
  <si>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</si>
  <si>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</si>
  <si>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</si>
  <si>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</si>
  <si>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</si>
  <si>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</si>
  <si>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</si>
  <si>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</si>
  <si>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</si>
  <si>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</si>
  <si>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</si>
  <si>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</si>
  <si>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</si>
  <si>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</si>
  <si>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</si>
  <si>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</si>
  <si>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</si>
  <si>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</si>
  <si>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</si>
  <si>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</si>
  <si>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</si>
  <si>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</si>
  <si>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</si>
  <si>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</si>
  <si>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</si>
  <si>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</si>
  <si>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</si>
  <si>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</si>
  <si>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</si>
  <si>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</si>
  <si>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</si>
  <si>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</si>
  <si>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</si>
  <si>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</si>
  <si>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</si>
  <si>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</si>
  <si>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</si>
  <si>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</si>
  <si>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</si>
  <si>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</si>
  <si>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</si>
  <si>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</si>
  <si>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</si>
  <si>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</si>
  <si>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</si>
  <si>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</si>
  <si>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</si>
  <si>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</si>
  <si>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</si>
  <si>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</si>
  <si>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</si>
  <si>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</si>
  <si>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</si>
  <si>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</si>
  <si>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</si>
  <si>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</si>
  <si>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</si>
  <si>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</si>
  <si>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</si>
  <si>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</si>
  <si>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</si>
  <si>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</si>
  <si>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</si>
  <si>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</si>
  <si>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</si>
  <si>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</si>
  <si>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</si>
  <si>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</si>
  <si>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</si>
  <si>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</si>
  <si>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</si>
  <si>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</si>
  <si>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</si>
  <si>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</si>
  <si>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</si>
  <si>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</si>
  <si>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</si>
  <si>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</si>
  <si>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</si>
  <si>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</si>
  <si>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</si>
  <si>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</si>
  <si>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</si>
  <si>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</si>
  <si>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</si>
  <si>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</si>
  <si>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</si>
  <si>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</si>
  <si>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</si>
  <si>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</si>
  <si>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</si>
  <si>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</si>
  <si>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</si>
  <si>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</si>
  <si>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</si>
  <si>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</si>
  <si>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</si>
  <si>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</si>
  <si>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</si>
  <si>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</si>
  <si>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</si>
  <si>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</si>
  <si>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</si>
  <si>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</si>
  <si>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</si>
  <si>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</si>
  <si>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</si>
  <si>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</si>
  <si>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</si>
  <si>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</si>
  <si>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</si>
  <si>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</si>
  <si>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</si>
  <si>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</si>
  <si>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</si>
  <si>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</si>
  <si>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</si>
  <si>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</si>
  <si>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</si>
  <si>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</si>
  <si>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</si>
  <si>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</si>
  <si>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</si>
  <si>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</si>
  <si>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</si>
  <si>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</si>
  <si>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</si>
  <si>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</si>
  <si>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</si>
  <si>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</si>
  <si>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</si>
  <si>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</si>
  <si>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</si>
  <si>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</si>
  <si>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</si>
  <si>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</si>
  <si>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</si>
  <si>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</si>
  <si>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</si>
  <si>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</si>
  <si>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</si>
  <si>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</si>
  <si>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</si>
  <si>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</si>
  <si>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</si>
  <si>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</si>
  <si>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</si>
  <si>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</si>
  <si>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</si>
  <si>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</si>
  <si>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</si>
  <si>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</si>
  <si>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</si>
  <si>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</si>
  <si>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</si>
  <si>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</si>
  <si>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</si>
  <si>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</si>
  <si>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</si>
  <si>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</si>
  <si>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</si>
  <si>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</si>
  <si>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</si>
  <si>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</si>
  <si>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</si>
  <si>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</si>
  <si>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</si>
  <si>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</si>
  <si>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</si>
  <si>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</si>
  <si>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</si>
  <si>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</si>
  <si>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</si>
  <si>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</si>
  <si>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</si>
  <si>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</si>
  <si>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</si>
  <si>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</si>
  <si>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</si>
  <si>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</si>
  <si>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</si>
  <si>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</si>
  <si>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</si>
  <si>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</si>
  <si>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</si>
  <si>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</si>
  <si>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</si>
  <si>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</si>
  <si>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</si>
  <si>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</si>
  <si>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</si>
  <si>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</si>
  <si>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</si>
  <si>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</si>
  <si>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</si>
  <si>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</si>
  <si>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</si>
  <si>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</si>
  <si>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</si>
  <si>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</si>
  <si>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</si>
  <si>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</si>
  <si>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</si>
  <si>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</si>
  <si>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</si>
  <si>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</si>
  <si>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</si>
  <si>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</si>
  <si>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</si>
  <si>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</si>
  <si>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</si>
  <si>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</si>
  <si>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</si>
  <si>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</si>
  <si>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</si>
  <si>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</si>
  <si>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</si>
  <si>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</si>
  <si>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</si>
  <si>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</si>
  <si>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</si>
  <si>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</si>
  <si>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</si>
  <si>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</si>
  <si>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</si>
  <si>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</si>
  <si>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</si>
  <si>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</si>
  <si>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</si>
  <si>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</si>
  <si>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</si>
  <si>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</si>
  <si>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</si>
  <si>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</si>
  <si>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</si>
  <si>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</si>
  <si>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</si>
  <si>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</si>
  <si>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</si>
  <si>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</si>
  <si>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</si>
  <si>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</si>
  <si>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</si>
  <si>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</si>
  <si>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</si>
  <si>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</si>
  <si>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</si>
  <si>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</si>
  <si>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</si>
  <si>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</si>
  <si>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</si>
  <si>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</si>
  <si>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</si>
  <si>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</si>
  <si>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</si>
  <si>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</si>
  <si>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</si>
  <si>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</si>
  <si>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</si>
  <si>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</si>
  <si>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</si>
  <si>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</si>
  <si>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</si>
  <si>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</si>
  <si>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</si>
  <si>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</si>
  <si>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</si>
  <si>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</si>
  <si>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</si>
  <si>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</si>
  <si>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</si>
  <si>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</si>
  <si>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</si>
  <si>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</si>
  <si>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</si>
  <si>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</si>
  <si>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</si>
  <si>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</si>
  <si>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</si>
  <si>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</si>
  <si>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</si>
  <si>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</si>
  <si>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</si>
  <si>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</si>
  <si>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</si>
  <si>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</si>
  <si>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</si>
  <si>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</si>
  <si>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</si>
  <si>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</si>
  <si>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</si>
  <si>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</si>
  <si>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</si>
  <si>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</si>
  <si>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</si>
  <si>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</si>
  <si>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</si>
  <si>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</si>
  <si>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</si>
  <si>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</si>
  <si>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</si>
  <si>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</si>
  <si>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</si>
  <si>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</si>
  <si>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</si>
  <si>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</si>
  <si>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</si>
  <si>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</si>
  <si>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</si>
  <si>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</si>
  <si>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</si>
  <si>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</si>
  <si>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</si>
  <si>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</si>
  <si>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</si>
  <si>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</si>
  <si>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</si>
  <si>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</si>
  <si>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</si>
  <si>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</si>
  <si>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</si>
  <si>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</si>
  <si>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</si>
  <si>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</si>
  <si>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</si>
  <si>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</si>
  <si>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</si>
  <si>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</si>
  <si>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</si>
  <si>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</si>
  <si>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</si>
  <si>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</si>
  <si>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</si>
  <si>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</si>
  <si>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</si>
  <si>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</si>
  <si>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</si>
  <si>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</si>
  <si>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</si>
  <si>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</si>
  <si>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</si>
  <si>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</si>
  <si>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</si>
  <si>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</si>
  <si>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</si>
  <si>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</si>
  <si>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</si>
  <si>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</si>
  <si>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</si>
  <si>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</si>
  <si>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</si>
  <si>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</si>
  <si>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</si>
  <si>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</si>
  <si>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</si>
  <si>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</si>
  <si>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</si>
  <si>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</si>
  <si>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</si>
  <si>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</si>
  <si>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</si>
  <si>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</si>
  <si>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</si>
  <si>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</si>
  <si>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</si>
  <si>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</si>
  <si>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</si>
  <si>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</si>
  <si>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</si>
  <si>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</si>
  <si>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</si>
  <si>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</si>
  <si>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</si>
  <si>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</si>
  <si>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</si>
  <si>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</si>
  <si>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</si>
  <si>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</si>
  <si>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</si>
  <si>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</si>
  <si>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</si>
  <si>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</si>
  <si>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</si>
  <si>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</si>
  <si>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</si>
  <si>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</si>
  <si>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</si>
  <si>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</si>
  <si>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</si>
  <si>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</si>
  <si>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</si>
  <si>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</si>
  <si>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</si>
  <si>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</si>
  <si>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</si>
  <si>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</si>
  <si>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</si>
  <si>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</si>
  <si>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</si>
  <si>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</si>
  <si>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</si>
  <si>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</si>
  <si>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</si>
  <si>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</si>
  <si>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</si>
  <si>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</si>
  <si>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</si>
  <si>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</si>
  <si>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</si>
  <si>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</si>
  <si>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</si>
  <si>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</si>
  <si>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</si>
  <si>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</si>
  <si>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</si>
  <si>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</si>
  <si>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</si>
  <si>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</si>
  <si>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</si>
  <si>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</si>
  <si>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</si>
  <si>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</si>
  <si>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</si>
  <si>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</si>
  <si>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</si>
  <si>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</si>
  <si>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</si>
  <si>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</si>
  <si>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</si>
  <si>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</si>
  <si>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</si>
  <si>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</si>
  <si>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</si>
  <si>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</si>
  <si>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</si>
  <si>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</si>
  <si>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</si>
  <si>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</si>
  <si>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</si>
  <si>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</si>
  <si>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</si>
  <si>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</si>
  <si>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</si>
  <si>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</si>
  <si>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</si>
  <si>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</si>
  <si>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</si>
  <si>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</si>
  <si>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</si>
  <si>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</si>
  <si>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</si>
  <si>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</si>
  <si>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</si>
  <si>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</si>
  <si>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</si>
  <si>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</si>
  <si>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</si>
  <si>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</si>
  <si>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</si>
  <si>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</si>
  <si>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</si>
  <si>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</si>
  <si>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</si>
  <si>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</si>
  <si>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</si>
  <si>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</si>
  <si>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</si>
  <si>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</si>
  <si>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</si>
  <si>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</si>
  <si>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</si>
  <si>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</si>
  <si>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</si>
  <si>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</si>
  <si>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</si>
  <si>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</si>
  <si>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</si>
  <si>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</si>
  <si>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</si>
  <si>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</si>
  <si>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</si>
  <si>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</si>
  <si>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</si>
  <si>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</si>
  <si>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</si>
  <si>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</si>
  <si>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</si>
  <si>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</si>
  <si>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</si>
  <si>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</si>
  <si>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</si>
  <si>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</si>
  <si>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</si>
  <si>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</si>
  <si>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</si>
  <si>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</si>
  <si>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</si>
  <si>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</si>
  <si>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</si>
  <si>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</si>
  <si>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</si>
  <si>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</si>
  <si>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</si>
  <si>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</si>
  <si>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</si>
  <si>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</si>
  <si>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</si>
  <si>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</si>
  <si>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</si>
  <si>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</si>
  <si>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</si>
  <si>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</si>
  <si>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</si>
  <si>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</si>
  <si>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</si>
  <si>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</si>
  <si>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</si>
  <si>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</si>
  <si>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</si>
  <si>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</si>
  <si>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</si>
  <si>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</si>
  <si>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</si>
  <si>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</si>
  <si>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</si>
  <si>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</si>
  <si>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</si>
  <si>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</si>
  <si>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</si>
  <si>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</si>
  <si>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</si>
  <si>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</si>
  <si>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</si>
  <si>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</si>
  <si>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</si>
  <si>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</si>
  <si>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</si>
  <si>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</si>
  <si>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</si>
  <si>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</si>
  <si>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</si>
  <si>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</si>
  <si>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</si>
  <si>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</si>
  <si>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</si>
  <si>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</si>
  <si>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</si>
  <si>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</si>
  <si>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</si>
  <si>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</si>
  <si>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</si>
  <si>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</si>
  <si>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</si>
  <si>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</si>
  <si>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</si>
  <si>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</si>
  <si>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</si>
  <si>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</si>
  <si>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</si>
  <si>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</si>
  <si>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</si>
  <si>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</si>
  <si>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</si>
  <si>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</si>
  <si>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</si>
  <si>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</si>
  <si>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</si>
  <si>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</si>
  <si>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</si>
  <si>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</si>
  <si>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</si>
  <si>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</si>
  <si>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</si>
  <si>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</si>
  <si>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</si>
  <si>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</si>
  <si>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</si>
  <si>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</si>
  <si>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</si>
  <si>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</si>
  <si>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</si>
  <si>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</si>
  <si>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</si>
  <si>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</si>
  <si>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</si>
  <si>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</si>
  <si>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</si>
  <si>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</si>
  <si>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</si>
  <si>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</si>
  <si>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</si>
  <si>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</si>
  <si>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</si>
  <si>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</si>
  <si>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</si>
  <si>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</si>
  <si>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</si>
  <si>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</si>
  <si>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</si>
  <si>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</si>
  <si>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</si>
  <si>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</si>
  <si>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</si>
  <si>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</si>
  <si>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</si>
  <si>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</si>
  <si>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</si>
  <si>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</si>
  <si>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</si>
  <si>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</si>
  <si>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</si>
  <si>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</si>
  <si>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</si>
  <si>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</si>
  <si>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</si>
  <si>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</si>
  <si>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</si>
  <si>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</si>
  <si>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</si>
  <si>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</si>
  <si>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</si>
  <si>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</si>
  <si>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</si>
  <si>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</si>
  <si>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</si>
  <si>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</si>
  <si>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</si>
  <si>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</si>
  <si>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</si>
  <si>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</si>
  <si>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</si>
  <si>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</si>
  <si>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</si>
  <si>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</si>
  <si>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</si>
  <si>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</si>
  <si>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</si>
  <si>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</si>
  <si>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</si>
  <si>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</si>
  <si>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</si>
  <si>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</si>
  <si>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</si>
  <si>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</si>
  <si>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</si>
  <si>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</si>
  <si>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</si>
  <si>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</si>
  <si>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</si>
  <si>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</si>
  <si>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</si>
  <si>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</si>
  <si>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</si>
  <si>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</si>
  <si>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</si>
  <si>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</si>
  <si>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</si>
  <si>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</si>
  <si>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</si>
  <si>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</si>
  <si>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</si>
  <si>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</si>
  <si>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</si>
  <si>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</si>
  <si>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</si>
  <si>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</si>
  <si>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</si>
  <si>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</si>
  <si>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</si>
  <si>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</si>
  <si>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</si>
  <si>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</si>
  <si>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</si>
  <si>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</si>
  <si>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</si>
  <si>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</si>
  <si>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</si>
  <si>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</si>
  <si>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</si>
  <si>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</si>
  <si>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</si>
  <si>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</si>
  <si>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</si>
  <si>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</si>
  <si>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</si>
  <si>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</si>
  <si>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</si>
  <si>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</si>
  <si>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</si>
  <si>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</si>
  <si>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</si>
  <si>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</si>
  <si>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</si>
  <si>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</si>
  <si>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</si>
  <si>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</si>
  <si>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</si>
  <si>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</si>
  <si>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</si>
  <si>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</si>
  <si>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</si>
  <si>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</si>
  <si>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</si>
  <si>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</si>
  <si>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</si>
  <si>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</si>
  <si>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</si>
  <si>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</si>
  <si>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</si>
  <si>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</si>
  <si>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</si>
  <si>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</si>
  <si>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</si>
  <si>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</si>
  <si>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</si>
  <si>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</si>
  <si>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</si>
  <si>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wht0390</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</si>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</sst>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321.13561168981687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45984.084037615743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45984.084037615743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45984.084037615743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45984.084037615743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45984.084037615743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45984.084037615743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45984.084037615743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45984.084037615743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45984.084037615743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45984.084037615743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45984.084037615743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45984.084037615743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45984.084037615743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45984.084037615743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45984.084037615743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45984.084037615743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45984.084037615743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45984.084037615743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45984.084037615743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45984.084037615743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45984.084037615743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45984.084037615743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45984.084037615743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45984.084037615743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45984.084037615743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45984.084037615743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45984.084037615743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45984.084037615743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45984.084037615743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45984.084037615743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45984.084037615743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45984.084037615743</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45984.084037615743</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2" activePane="bottomLeft" state="frozen"/>
      <selection pane="bottomLeft" activeCell="J9" sqref="J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159.08419965278154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c r="G4" s="104">
        <f ca="1">IFERROR(NOW()-F4,"-")</f>
        <v>45984.084037615743</v>
      </c>
      <c r="H4" s="103"/>
      <c r="I4" s="18" t="str">
        <f>IFERROR(VLOOKUP(D4,DB!A:F,6,0),"")</f>
        <v>SCECO</v>
      </c>
      <c r="J4" s="18" t="str">
        <f>IFERROR(VLOOKUP(D4,DB!A:G,7,0),"")</f>
        <v>Good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45984.084037615743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45984.084037615743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45984.084037615743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45984.084037615743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45984.084037615743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45984.084037615743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45984.084037615743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45984.084037615743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45984.084037615743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45984.084037615743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45984.084037615743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45984.084037615743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45984.084037615743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45984.084037615743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45984.084037615743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45984.084037615743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45984.084037615743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45984.084037615743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45984.084037615743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45984.084037615743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45984.084037615743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45984.084037615743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45984.084037615743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45984.084037615743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45984.084037615743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45984.084037615743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45984.084037615743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45984.084037615743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45984.084037615743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45984.084037615743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45984.084037615743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45984.084037615743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45984.084037615743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45984.084037615743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45984.084037615743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45984.084037615743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45984.084037615743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45984.084037615743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45984.084037615743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45984.084037615743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45984.084037615743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45984.084037615743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45984.084037615743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45984.084037615743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45984.084037615743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45984.084037615743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45984.084037615743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45984.084037615743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45984.084037615743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45984.084037615743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45984.084037615743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45984.084037615743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45984.084037615743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45984.084037615743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45984.084037615743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45984.084037615743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45984.084037615743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45984.084037615743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45984.084037615743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45984.084037615743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45984.084037615743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45984.084037615743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45984.084037615743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45984.084037615743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45984.084037615743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45984.084037615743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45984.084037615743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45984.084037615743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45984.084037615743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45984.084037615743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45984.084037615743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45984.084037615743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45984.084037615743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45984.084037615743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45984.084037615743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45984.084037615743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45984.084037615743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45984.084037615743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45984.084037615743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45984.084037615743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45984.084037615743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45984.084037615743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45984.084037615743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45984.084037615743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45984.084037615743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45984.084037615743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45984.084037615743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45984.084037615743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45984.084037615743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45984.084037615743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45984.084037615743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45984.084037615743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45984.084037615743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45984.084037615743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45984.084037615743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45984.084037615743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45984.084037615743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45984.084037615743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45984.084037615743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45984.084037615743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45984.084037615743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45984.084037615743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45984.084037615743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45984.084037615743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45984.084037615743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45984.084037615743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45984.084037615743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45984.084037615743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45984.084037615743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45984.084037615743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45984.084037615743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45984.084037615743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45984.084037615743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45984.084037615743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45984.084037615743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45984.084037615743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45984.084037615743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45984.084037615743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45984.084037615743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45984.084037615743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45984.084037615743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45984.084037615743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45984.084037615743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45984.084037615743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45984.084037615743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45984.084037615743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45984.084037615743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45984.084037615743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45984.084037615743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45984.084037615743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45984.084037615743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45984.084037615743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45984.084037615743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45984.084037615743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45984.084037615743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45984.084037615743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45984.084037615743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45984.084037615743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45984.084037615743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45984.084037615743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45984.084037615743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45984.084037615743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45984.084037615743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45984.084037615743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45984.084037615743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45984.084037615743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45984.084037615743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45984.084037615743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45984.084037615743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45984.084037615743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45984.084037615743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45984.084037615743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45984.084037615743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45984.084037615743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45984.084037615743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45984.084037615743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45984.084037615743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45984.084037615743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45984.084037615743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45984.084037615743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45984.084037615743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45984.084037615743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45984.084037615743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45984.084037615743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45984.084037615743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45984.084037615743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45984.084037615743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45984.084037615743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45984.084037615743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45984.084037615743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45984.084037615743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45984.084037615743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45984.084037615743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45984.084037615743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45984.084037615743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45984.084037615743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45984.084037615743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45984.084037615743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45984.084037615743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45984.084037615743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45984.084037615743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45984.084037615743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45984.084037615743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45984.084037615743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45984.084037615743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45984.084037615743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45984.084037615743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45984.084037615743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45984.084037615743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45984.084037615743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45984.084037615743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45984.084037615743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45984.084037615743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45984.084037615743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45984.084037615743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45984.084037615743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45984.084037615743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45984.084037615743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45984.084037615743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45984.084037615743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45984.084037615743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45984.084037615743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45984.084037615743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45984.084037615743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45984.084037615743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45984.084037615743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45984.084037615743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45984.084037615743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45984.084037615743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45984.084037615743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45984.084037615743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45984.084037615743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45984.084037615743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45984.084037615743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45984.084037615743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45984.084037615743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45984.084037615743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45984.084037615743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45984.084037615743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45984.084037615743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45984.084037615743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45984.084037615743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45984.084037615743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45984.084037615743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45984.084037615743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45984.084037615743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45984.084037615743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45984.084037615743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45984.084037615743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45984.084037615743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45984.084037615743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45984.084037615743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45984.084037615743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45984.084037615743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45984.084037615743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45984.084037615743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45984.084037615743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45984.084037615743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45984.084037615743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45984.084037615743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45984.084037615743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45984.084037615743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45984.084037615743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45984.084037615743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45984.084037615743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45984.084037615743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45984.084037615743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45984.084037615743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45984.084037615743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45984.084037615743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45984.084037615743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45984.084037615743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45984.084037615743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45984.084037615743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45984.084037615743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45984.084037615743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45984.084037615743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45984.084037615743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45984.084037615743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45984.084037615743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45984.084037615743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45984.084037615743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45984.084037615743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45984.084037615743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45984.084037615743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45984.084037615743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45984.084037615743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45984.084037615743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45984.084037615743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45984.084037615743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45984.084037615743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45984.084037615743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45984.084037615743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45984.084037615743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45984.084037615743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45984.084037615743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45984.084037615743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45984.084037615743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45984.084037615743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45984.084037615743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45984.084037615743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45984.084037615743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45984.084037615743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45984.084037615743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45984.084037615743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45984.084037615743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45984.084037615743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45984.084037615743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45984.084037615743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45984.084037615743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45984.084037615743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45984.084037615743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45984.084037615743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45984.084037615743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45984.084037615743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45984.084037615743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45984.084037615743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45984.084037615743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45984.084037615743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45984.084037615743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45984.084037615743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45984.084037615743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45984.084037615743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45984.084037615743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45984.084037615743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45984.084037615743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45984.084037615743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45984.084037615743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45984.084037615743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45984.084037615743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45984.084037615743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45984.084037615743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45984.084037615743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45984.084037615743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45984.084037615743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45984.084037615743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45984.084037615743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45984.084037615743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45984.084037615743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45984.084037615743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45984.084037615743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45984.084037615743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45984.084037615743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45984.084037615743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45984.084037615743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45984.084037615743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45984.084037615743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45984.084037615743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45984.084037615743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45984.084037615743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45984.084037615743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45984.084037615743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45984.084037615743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45984.084037615743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45984.084037615743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45984.084037615743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45984.084037615743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45984.084037615743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45984.084037615743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45984.084037615743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45984.084037615743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45984.084037615743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45984.084037615743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45984.084037615743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45984.084037615743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45984.084037615743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45984.084037615743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45984.084037615743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45984.084037615743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45984.084037615743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45984.084037615743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45984.084037615743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45984.084037615743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45984.084037615743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45984.084037615743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45984.084037615743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45984.084037615743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45984.084037615743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45984.084037615743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45984.084037615743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45984.084037615743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45984.084037615743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45984.084037615743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45984.084037615743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45984.084037615743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45984.084037615743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45984.084037615743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45984.084037615743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45984.084037615743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45984.084037615743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45984.084037615743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45984.084037615743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45984.084037615743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45984.084037615743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45984.084037615743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45984.084037615743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45984.084037615743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45984.084037615743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45984.084037615743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45984.084037615743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45984.084037615743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45984.084037615743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45984.084037615743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45984.084037615743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45984.084037615743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45984.084037615743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45984.084037615743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45984.084037615743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45984.084037615743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45984.084037615743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45984.084037615743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45984.084037615743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45984.084037615743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45984.084037615743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45984.084037615743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45984.084037615743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45984.084037615743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45984.084037615743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45984.084037615743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45984.084037615743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45984.084037615743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45984.084037615743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45984.084037615743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45984.084037615743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45984.084037615743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45984.084037615743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45984.084037615743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45984.084037615743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45984.084037615743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45984.084037615743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45984.084037615743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45984.084037615743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45984.084037615743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45984.084037615743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45984.084037615743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45984.084037615743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45984.084037615743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45984.084037615743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45984.084037615743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45984.084037615743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45984.084037615743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45984.084037615743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45984.084037615743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45984.084037615743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45984.084037615743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45984.084037615743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45984.084037615743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45984.084037615743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45984.084037615743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45984.084037615743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45984.084037615743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45984.084037615743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45984.084037615743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45984.084037615743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45984.084037615743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45984.084037615743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45984.084037615743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45984.084037615743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45984.084037615743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45984.084037615743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45984.084037615743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45984.084037615743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45984.084037615743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45984.084037615743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45984.084037615743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45984.084037615743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45984.084037615743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45984.084037615743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45984.084037615743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45984.084037615743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45984.084037615743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45984.084037615743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45984.084037615743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45984.084037615743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45984.084037615743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45984.084037615743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45984.084037615743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45984.084037615743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45984.084037615743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45984.084037615743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45984.084037615743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45984.084037615743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45984.084037615743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45984.084037615743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45984.084037615743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45984.084037615743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45984.084037615743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45984.084037615743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45984.084037615743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45984.084037615743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45984.084037615743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45984.084037615743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45984.084037615743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45984.084037615743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45984.084037615743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45984.084037615743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45984.084037615743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45984.084037615743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45984.084037615743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45984.084037615743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45984.084037615743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45984.084037615743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45984.084037615743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45984.084037615743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45984.084037615743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45984.084037615743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45984.084037615743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45984.084037615743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45984.084037615743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45984.084037615743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45984.084037615743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45984.084037615743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45984.084037615743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45984.084037615743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45984.084037615743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45984.084037615743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45984.084037615743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45984.084037615743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45984.084037615743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45984.084037615743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45984.084037615743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45984.084037615743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45984.084037615743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45984.084037615743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45984.084037615743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45984.084037615743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45984.084037615743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45984.084037615743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45984.084037615743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45984.084037615743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45984.084037615743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45984.084037615743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45984.084037615743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45984.084037615743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45984.084037615743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45984.084037615743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45984.084037615743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45984.084037615743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45984.084037615743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45984.084037615743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45984.084037615743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45984.084037615743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45984.084037615743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45984.084037615743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45984.084037615743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45984.084037615743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45984.084037615743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45984.084037615743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45984.084037615743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45984.084037615743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45984.084037615743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45984.084037615743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45984.084037615743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45984.084037615743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45984.084037615743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45984.084037615743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45984.084037615743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45984.084037615743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45984.084037615743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45984.084037615743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45984.084037615743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45984.084037615743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45984.084037615743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45984.084037615743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45984.084037615743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45984.084037615743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45984.084037615743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45984.084037615743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45984.084037615743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45984.084037615743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45984.084037615743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45984.084037615743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45984.084037615743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45984.084037615743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45984.084037615743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45984.084037615743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45984.084037615743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45984.084037615743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45984.084037615743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45984.084037615743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45984.084037615743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45984.084037615743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45984.084037615743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45984.084037615743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45984.084037615743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45984.084037615743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45984.084037615743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45984.084037615743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45984.084037615743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45984.084037615743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45984.084037615743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45984.084037615743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45984.084037615743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45984.084037615743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45984.084037615743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45984.084037615743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45984.084037615743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45984.084037615743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45984.084037615743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45984.084037615743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45984.084037615743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45984.084037615743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45984.084037615743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45984.084037615743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45984.084037615743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45984.084037615743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45984.084037615743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45984.084037615743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45984.084037615743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45984.084037615743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45984.084037615743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45984.084037615743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45984.084037615743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45984.084037615743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45984.084037615743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45984.084037615743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45984.084037615743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45984.084037615743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45984.084037615743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45984.084037615743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45984.084037615743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45984.084037615743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45984.084037615743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45984.084037615743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45984.084037615743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45984.084037615743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45984.084037615743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45984.084037615743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45984.084037615743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45984.084037615743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45984.084037615743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45984.084037615743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45984.084037615743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45984.084037615743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45984.084037615743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45984.084037615743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45984.084037615743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45984.084037615743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45984.084037615743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45984.084037615743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45984.084037615743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45984.084037615743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45984.084037615743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45984.084037615743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45984.084037615743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45984.084037615743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45984.084037615743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45984.084037615743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45984.084037615743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45984.084037615743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45984.084037615743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45984.084037615743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45984.084037615743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45984.084037615743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45984.084037615743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45984.084037615743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45984.084037615743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45984.084037615743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45984.084037615743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45984.084037615743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45984.084037615743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45984.084037615743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45984.084037615743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45984.084037615743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45984.084037615743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45984.084037615743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45984.084037615743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45984.084037615743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45984.084037615743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45984.084037615743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45984.084037615743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45984.084037615743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45984.084037615743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45984.084037615743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45984.084037615743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45984.084037615743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45984.084037615743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45984.084037615743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45984.084037615743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45984.084037615743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45984.084037615743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45984.084037615743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45984.084037615743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45984.084037615743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45984.084037615743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45984.084037615743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45984.084037615743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45984.084037615743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45984.084037615743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45984.084037615743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45984.084037615743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45984.084037615743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45984.084037615743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45984.084037615743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45984.084037615743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45984.084037615743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45984.084037615743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45984.084037615743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45984.084037615743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45984.084037615743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45984.084037615743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45984.084037615743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45984.084037615743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45984.084037615743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45984.084037615743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45984.084037615743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45984.084037615743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45984.084037615743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45984.084037615743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45984.084037615743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45984.084037615743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45984.084037615743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45984.084037615743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45984.084037615743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45984.084037615743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45984.084037615743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45984.084037615743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45984.084037615743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45984.084037615743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45984.084037615743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45984.084037615743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45984.084037615743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45984.084037615743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45984.084037615743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45984.084037615743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45984.084037615743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45984.084037615743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45984.084037615743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45984.084037615743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45984.084037615743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45984.084037615743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45984.084037615743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45984.084037615743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45984.084037615743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45984.084037615743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45984.084037615743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45984.084037615743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45984.084037615743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45984.084037615743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45984.084037615743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45984.084037615743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45984.084037615743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45984.084037615743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45984.084037615743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45984.084037615743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45984.084037615743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45984.084037615743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45984.084037615743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45984.084037615743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45984.084037615743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45984.084037615743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45984.084037615743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45984.084037615743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45984.084037615743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45984.084037615743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45984.084037615743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45984.084037615743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45984.084037615743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45984.084037615743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45984.084037615743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45984.084037615743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45984.084037615743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45984.084037615743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45984.084037615743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45984.084037615743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45984.084037615743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45984.084037615743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45984.084037615743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45984.084037615743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45984.084037615743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45984.084037615743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45984.084037615743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45984.084037615743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45984.084037615743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45984.084037615743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45984.084037615743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45984.084037615743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45984.084037615743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45984.084037615743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45984.084037615743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45984.084037615743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45984.084037615743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45984.084037615743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45984.084037615743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45984.084037615743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45984.084037615743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45984.084037615743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45984.084037615743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45984.084037615743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45984.084037615743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45984.084037615743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45984.084037615743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45984.084037615743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45984.084037615743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45984.084037615743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45984.084037615743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45984.084037615743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45984.084037615743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45984.084037615743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45984.084037615743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45984.084037615743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45984.084037615743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45984.084037615743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45984.084037615743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45984.084037615743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45984.084037615743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45984.084037615743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45984.084037615743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45984.084037615743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45984.084037615743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45984.084037615743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45984.084037615743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45984.084037615743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45984.084037615743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45984.084037615743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45984.084037615743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45984.084037615743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45984.084037615743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45984.084037615743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45984.084037615743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45984.084037615743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45984.084037615743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45984.084037615743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45984.084037615743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45984.084037615743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45984.084037615743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45984.084037615743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45984.084037615743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45984.084037615743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45984.084037615743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45984.084037615743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45984.084037615743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45984.084037615743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45984.084037615743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45984.084037615743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45984.084037615743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45984.084037615743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45984.084037615743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45984.084037615743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45984.084037615743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45984.084037615743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45984.084037615743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45984.084037615743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45984.084037615743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45984.084037615743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45984.084037615743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45984.084037615743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45984.084037615743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45984.084037615743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45984.084037615743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45984.084037615743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45984.084037615743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45984.084037615743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45984.084037615743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45984.084037615743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45984.084037615743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45984.084037615743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45984.084037615743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45984.084037615743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45984.084037615743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45984.084037615743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45984.084037615743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45984.084037615743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45984.084037615743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45984.084037615743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45984.084037615743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45984.084037615743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45984.084037615743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45984.084037615743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45984.084037615743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45984.084037615743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45984.084037615743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45984.084037615743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45984.084037615743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45984.084037615743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45984.084037615743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45984.084037615743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45984.084037615743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45984.084037615743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45984.084037615743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45984.084037615743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45984.084037615743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45984.084037615743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45984.084037615743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45984.084037615743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45984.084037615743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45984.084037615743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45984.084037615743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45984.084037615743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45984.084037615743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45984.084037615743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45984.084037615743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45984.084037615743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45984.084037615743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45984.084037615743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45984.084037615743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45984.084037615743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45984.084037615743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45984.084037615743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45984.084037615743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45984.084037615743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45984.084037615743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45984.084037615743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45984.084037615743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45984.084037615743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45984.084037615743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45984.084037615743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45984.084037615743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45984.084037615743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45984.084037615743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45984.084037615743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45984.084037615743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45984.084037615743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45984.084037615743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45984.084037615743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45984.084037615743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45984.084037615743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45984.084037615743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45984.084037615743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45984.084037615743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45984.084037615743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45984.084037615743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45984.084037615743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45984.084037615743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45984.084037615743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45984.084037615743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45984.084037615743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45984.084037615743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45984.084037615743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45984.084037615743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45984.084037615743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45984.084037615743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45984.084037615743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45984.084037615743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45984.084037615743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45984.084037615743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45984.084037615743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45984.084037615743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45984.084037615743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45984.084037615743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45984.084037615743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45984.084037615743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45984.084037615743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45984.084037615743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45984.084037615743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45984.084037615743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45984.084037615743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45984.084037615743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45984.084037615743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45984.084037615743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45984.084037615743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45984.084037615743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45984.084037615743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45984.084037615743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45984.084037615743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45984.084037615743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45984.084037615743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45984.084037615743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45984.084037615743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45984.084037615743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45984.084037615743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45984.084037615743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45984.084037615743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45984.084037615743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45984.084037615743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45984.084037615743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45984.084037615743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45984.084037615743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45984.084037615743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45984.084037615743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45984.084037615743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45984.084037615743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45984.084037615743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45984.084037615743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45984.084037615743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45984.084037615743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45984.084037615743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45984.084037615743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45984.084037615743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45984.084037615743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45984.084037615743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45984.084037615743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45984.084037615743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45984.084037615743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45984.084037615743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45984.084037615743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45984.084037615743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45984.084037615743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45984.084037615743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45984.084037615743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45984.084037615743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45984.084037615743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45984.084037615743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45984.084037615743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45984.084037615743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45984.084037615743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45984.084037615743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45984.084037615743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45984.084037615743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45984.084037615743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45984.084037615743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45984.084037615743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45984.084037615743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45984.084037615743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45984.084037615743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45984.084037615743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45984.084037615743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45984.084037615743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45984.084037615743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45984.084037615743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45984.084037615743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45984.084037615743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45984.084037615743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45984.084037615743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45984.084037615743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45984.084037615743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45984.084037615743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45984.084037615743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45984.084037615743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45984.084037615743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45984.084037615743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45984.084037615743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45984.084037615743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45984.084037615743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45984.084037615743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45984.084037615743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45984.084037615743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45984.084037615743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45984.084037615743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45984.084037615743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45984.084037615743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45984.084037615743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45984.084037615743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45984.084037615743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45984.084037615743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45984.084037615743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45984.084037615743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45984.084037615743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45984.084037615743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45984.084037615743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45984.084037615743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45984.084037615743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45984.084037615743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45984.084037615743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45984.084037615743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45984.084037615743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45984.084037615743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45984.084037615743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45984.084037615743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45984.084037615743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45984.084037615743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45984.084037615743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45984.084037615743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45984.084037615743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45984.084037615743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45984.084037615743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45984.084037615743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45984.084037615743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45984.084037615743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45984.084037615743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45984.084037615743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45984.084037615743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45984.084037615743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45984.084037615743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45984.084037615743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45984.084037615743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45984.084037615743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45984.084037615743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45984.084037615743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45984.084037615743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45984.084037615743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45984.084037615743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45984.084037615743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45984.084037615743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45984.084037615743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45984.084037615743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45984.084037615743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45984.084037615743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45984.084037615743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45984.084037615743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45984.084037615743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45984.084037615743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45984.084037615743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45984.084037615743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45984.084037615743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45984.084037615743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45984.084037615743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45984.084037615743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45984.084037615743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45984.084037615743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45984.084037615743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45984.084037615743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45984.084037615743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45984.084037615743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45984.084037615743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45984.084037615743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45984.084037615743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45984.084037615743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45984.084037615743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45984.084037615743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45984.084037615743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45984.084037615743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45984.084037615743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45984.084037615743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45984.084037615743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45984.084037615743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45984.084037615743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45984.084037615743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45984.084037615743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45984.084037615743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45984.084037615743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45984.084037615743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45984.084037615743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45984.084037615743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45984.084037615743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45984.084037615743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45984.084037615743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45984.084037615743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45984.084037615743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45984.084037615743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45984.084037615743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45984.084037615743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45984.084037615743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45984.084037615743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45984.084037615743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45984.084037615743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45984.084037615743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45984.084037615743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45984.084037615743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45984.084037615743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45984.084037615743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45984.084037615743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45984.084037615743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45984.084037615743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45984.084037615743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45984.084037615743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45984.084037615743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45984.084037615743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45984.084037615743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280.60332002314681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36350</v>
      </c>
      <c r="E3" s="94" t="s">
        <v>39100</v>
      </c>
      <c r="F3" s="95">
        <v>45983.73951388889</v>
      </c>
      <c r="G3" s="96">
        <f t="shared" ref="G3" ca="1" si="0">IFERROR(NOW()-F3,"")</f>
        <v>0.34452372685336741</v>
      </c>
      <c r="H3" s="95">
        <v>45983.723113425927</v>
      </c>
      <c r="I3" s="113" t="str">
        <f>IFERROR(VLOOKUP(D3,DB!A:F,6,0),"")</f>
        <v>Generator-SG</v>
      </c>
      <c r="J3" s="113" t="str">
        <f>IFERROR(VLOOKUP(D3,DB!A:G,7,0),"")</f>
        <v>No BB Shifted</v>
      </c>
      <c r="K3" s="97" t="s">
        <v>39109</v>
      </c>
      <c r="L3" s="91" t="str">
        <f>IFERROR(VLOOKUP(D3,DB!A:I,9,0),"")</f>
        <v>Latis</v>
      </c>
    </row>
    <row r="4" spans="1:16" s="98" customFormat="1" ht="30" customHeight="1">
      <c r="A4" s="113" t="s">
        <v>39110</v>
      </c>
      <c r="B4" s="113" t="str">
        <f>IFERROR(VLOOKUP(D4,DB!A:K,11,0),"")</f>
        <v>R4</v>
      </c>
      <c r="C4" s="93">
        <v>1</v>
      </c>
      <c r="D4" s="91" t="s">
        <v>32088</v>
      </c>
      <c r="E4" s="94" t="s">
        <v>39021</v>
      </c>
      <c r="F4" s="95">
        <v>45983.859861111108</v>
      </c>
      <c r="G4" s="96">
        <f ca="1">IFERROR(NOW()-F4,"")</f>
        <v>0.22417650463466998</v>
      </c>
      <c r="H4" s="95">
        <v>45984.03162037037</v>
      </c>
      <c r="I4" s="113" t="str">
        <f>IFERROR(VLOOKUP(D4,DB!A:F,6,0),"")</f>
        <v>SCECO</v>
      </c>
      <c r="J4" s="113" t="str">
        <f>IFERROR(VLOOKUP(D4,DB!A:G,7,0),"")</f>
        <v>Dead</v>
      </c>
      <c r="K4" s="97" t="s">
        <v>39111</v>
      </c>
      <c r="L4" s="91" t="str">
        <f>IFERROR(VLOOKUP(D4,DB!A:I,9,0),"")</f>
        <v>Latis</v>
      </c>
    </row>
    <row r="5" spans="1:16" ht="15" customHeight="1">
      <c r="A5" s="113" t="s">
        <v>39112</v>
      </c>
      <c r="B5" s="113" t="str">
        <f>IFERROR(VLOOKUP(D5,DB!A:K,11,0),"")</f>
        <v>R4</v>
      </c>
      <c r="C5" s="93">
        <v>1</v>
      </c>
      <c r="D5" s="91" t="s">
        <v>38804</v>
      </c>
      <c r="E5" s="94" t="s">
        <v>39021</v>
      </c>
      <c r="F5" s="95"/>
      <c r="G5" s="96">
        <f ca="1">IFERROR(NOW()-F5,"")</f>
        <v>45984.084037615743</v>
      </c>
      <c r="H5" s="95">
        <v>45983.94866898148</v>
      </c>
      <c r="I5" s="113" t="str">
        <f>IFERROR(VLOOKUP(D5,DB!A:F,6,0),"")</f>
        <v>Sceco</v>
      </c>
      <c r="J5" s="113" t="str">
        <f>IFERROR(VLOOKUP(D5,DB!A:G,7,0),"")</f>
        <v>In progress</v>
      </c>
      <c r="K5" s="97" t="s">
        <v>39113</v>
      </c>
      <c r="L5" s="91" t="str">
        <f>IFERROR(VLOOKUP(D5,DB!A:I,9,0),"")</f>
        <v>Latis</v>
      </c>
    </row>
    <row r="6" spans="1:16" ht="15" customHeight="1">
      <c r="A6" s="113"/>
      <c r="B6" s="113" t="str">
        <f>IFERROR(VLOOKUP(D6,DB!A:K,11,0),"")</f>
        <v/>
      </c>
      <c r="C6" s="93"/>
      <c r="D6" s="91"/>
      <c r="E6" s="94"/>
      <c r="F6" s="95"/>
      <c r="G6" s="96">
        <f ca="1">IFERROR(NOW()-F6,"")</f>
        <v>45984.084037615743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45984.084037615743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45984.084037615743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45984.084037615743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45984.084037615743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45984.084037615743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45984.084037615743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45984.084037615743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45984.084037615743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45984.084037615743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45984.084037615743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45984.084037615743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45984.084037615743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45984.084037615743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45984.084037615743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45984.084037615743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45984.084037615743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45984.084037615743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45984.084037615743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45984.084037615743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45984.084037615743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45984.084037615743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45984.084037615743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45984.084037615743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45984.084037615743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45984.084037615743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45984.084037615743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45984.084037615743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45984.084037615743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45984.084037615743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45984.084037615743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45984.084037615743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45984.084037615743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45984.084037615743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45984.084037615743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45984.084037615743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45984.084037615743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45984.084037615743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45984.084037615743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45984.084037615743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45984.084037615743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45984.084037615743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45984.084037615743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45984.084037615743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45984.084037615743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45984.084037615743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45984.084037615743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45984.084037615743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45984.084037615743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45984.084037615743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45984.084037615743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45984.084037615743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45984.084037615743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45984.084037615743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45984.084037615743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45984.084037615743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45984.084037615743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45984.084037615743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45984.084037615743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45984.084037615743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45984.084037615743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45984.084037615743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45984.084037615743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45984.084037615743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45984.084037615743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45984.084037615743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45984.084037615743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45984.084037615743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45984.084037615743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45984.084037615743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45984.084037615743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45984.084037615743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45984.084037615743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45984.084037615743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45984.084037615743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45984.084037615743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45984.084037615743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45984.084037615743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45984.084037615743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45984.084037615743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45984.084037615743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45984.084037615743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45984.084037615743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45984.084037615743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45984.084037615743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45984.084037615743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45984.084037615743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45984.084037615743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45984.084037615743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45984.084037615743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45984.084037615743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45984.084037615743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45984.084037615743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45984.084037615743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45984.084037615743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45984.084037615743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45984.084037615743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45984.084037615743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45984.084037615743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45984.084037615743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45984.084037615743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45984.084037615743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45984.084037615743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45984.084037615743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45984.084037615743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45984.084037615743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45984.084037615743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45984.084037615743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45984.084037615743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45984.084037615743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45984.084037615743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45984.084037615743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45984.084037615743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45984.084037615743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45984.084037615743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45984.084037615743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45984.084037615743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45984.084037615743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45984.084037615743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45984.084037615743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45984.084037615743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45984.084037615743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45984.084037615743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45984.084037615743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45984.084037615743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45984.084037615743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45984.084037615743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45984.084037615743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45984.084037615743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45984.084037615743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45984.084037615743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45984.084037615743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45984.084037615743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45984.084037615743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45984.084037615743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45984.084037615743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45984.084037615743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45984.084037615743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45984.084037615743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45984.084037615743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45984.084037615743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45984.084037615743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45984.084037615743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45984.084037615743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45984.084037615743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45984.084037615743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45984.084037615743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45984.084037615743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45984.084037615743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45984.084037615743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45984.084037615743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45984.084037615743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45984.084037615743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45984.084037615743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45984.084037615743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45984.084037615743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45984.084037615743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45984.084037615743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45984.084037615743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45984.084037615743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45984.084037615743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45984.084037615743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45984.084037615743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45984.084037615743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45984.084037615743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45984.084037615743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45984.084037615743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45984.084037615743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45984.084037615743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45984.084037615743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45984.084037615743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45984.084037615743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45984.084037615743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45984.084037615743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45984.084037615743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45984.084037615743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45984.084037615743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45984.084037615743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45984.084037615743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45984.084037615743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45984.084037615743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45984.084037615743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45984.084037615743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45984.084037615743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45984.084037615743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45984.084037615743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45984.084037615743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45984.084037615743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45984.084037615743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45984.084037615743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45984.084037615743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45984.084037615743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45984.084037615743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45984.084037615743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45984.084037615743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45984.084037615743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45984.084037615743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45984.084037615743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45984.084037615743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45984.084037615743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45984.084037615743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45984.084037615743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45984.084037615743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45984.084037615743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45984.084037615743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45984.084037615743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45984.084037615743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45984.084037615743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45984.084037615743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45984.084037615743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45984.084037615743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45984.084037615743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45984.084037615743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45984.084037615743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45984.084037615743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45984.084037615743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45984.084037615743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45984.084037615743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45984.084037615743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45984.084037615743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45984.084037615743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45984.084037615743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45984.084037615743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45984.084037615743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45984.084037615743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45984.084037615743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45984.084037615743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45984.084037615743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45984.084037615743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45984.084037615743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45984.084037615743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45984.084037615743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45984.084037615743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45984.084037615743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45984.084037615743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45984.084037615743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45984.084037615743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45984.084037615743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45984.084037615743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45984.084037615743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45984.084037615743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45984.084037615743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45984.084037615743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45984.084037615743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45984.084037615743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45984.084037615743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45984.084037615743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45984.084037615743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45984.084037615743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45984.084037615743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45984.084037615743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45984.084037615743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45984.084037615743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45984.084037615743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45984.084037615743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45984.084037615743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45984.084037615743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45984.084037615743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45984.084037615743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45984.084037615743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45984.084037615743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45984.084037615743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45984.084037615743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45984.084037615743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45984.084037615743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45984.084037615743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45984.084037615743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45984.084037615743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45984.084037615743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45984.084037615743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45984.084037615743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45984.084037615743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45984.084037615743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45984.084037615743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45984.084037615743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45984.084037615743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45984.084037615743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45984.084037615743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45984.084037615743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45984.084037615743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45984.084037615743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45984.084037615743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45984.084037615743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45984.084037615743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45984.084037615743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45984.084037615743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45984.084037615743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45984.084037615743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45984.084037615743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45984.084037615743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45984.084037615743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45984.084037615743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45984.084037615743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45984.084037615743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45984.084037615743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45984.084037615743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45984.084037615743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45984.084037615743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45984.084037615743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45984.084037615743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45984.084037615743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45984.084037615743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45984.084037615743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45984.084037615743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45984.084037615743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45984.084037615743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45984.084037615743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45984.084037615743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45984.084037615743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45984.084037615743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45984.084037615743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45984.084037615743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45984.084037615743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45984.084037615743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45984.084037615743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45984.084037615743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45984.084037615743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45984.084037615743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45984.084037615743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45984.084037615743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45984.084037615743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45984.084037615743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45984.084037615743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45984.084037615743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45984.084037615743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45984.084037615743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45984.084037615743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45984.084037615743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45984.084037615743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45984.084037615743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45984.084037615743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45984.084037615743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45984.084037615743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45984.084037615743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45984.084037615743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45984.084037615743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45984.084037615743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45984.084037615743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45984.084037615743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45984.084037615743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45984.084037615743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45984.084037615743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45984.084037615743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45984.084037615743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45984.084037615743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45984.084037615743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45984.084037615743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45984.084037615743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45984.084037615743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45984.084037615743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45984.084037615743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45984.084037615743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45984.084037615743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45984.084037615743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45984.084037615743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45984.084037615743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45984.084037615743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45984.084037615743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45984.084037615743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45984.084037615743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45984.084037615743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45984.084037615743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45984.084037615743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45984.084037615743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45984.084037615743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45984.084037615743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45984.084037615743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45984.084037615743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45984.084037615743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45984.084037615743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45984.084037615743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45984.084037615743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45984.084037615743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45984.084037615743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45984.084037615743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45984.084037615743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45984.084037615743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45984.084037615743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45984.084037615743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45984.084037615743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45984.084037615743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45984.084037615743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45984.084037615743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45984.084037615743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45984.084037615743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45984.084037615743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45984.084037615743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45984.084037615743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45984.084037615743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45984.084037615743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45984.084037615743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45984.084037615743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45984.084037615743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45984.084037615743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45984.084037615743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45984.084037615743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45984.084037615743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45984.084037615743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45984.084037615743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45984.084037615743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45984.084037615743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45984.084037615743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45984.084037615743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45984.084037615743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45984.084037615743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45984.084037615743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45984.084037615743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45984.084037615743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45984.084037615743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45984.084037615743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45984.084037615743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45984.084037615743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45984.084037615743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45984.084037615743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45984.084037615743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45984.084037615743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45984.084037615743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45984.084037615743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45984.084037615743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45984.084037615743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45984.084037615743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45984.084037615743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45984.084037615743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45984.084037615743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45984.084037615743</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92.251977430554689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57.895160300926364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35.422926504630595</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6.5692343750051805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2.7107390046294313</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09" t="s">
        <v>39125</v>
      </c>
      <c r="G7" s="111" t="str">
        <f ca="1">IFERROR(NOW()-F7,"")</f>
        <v/>
      </c>
      <c r="H7" s="128">
        <v>45983.834201388891</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45984.084037615743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45984.084037615743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45984.084037615743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45984.084037615743</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39127</v>
      </c>
      <c r="E12" s="109"/>
      <c r="F12" s="109"/>
      <c r="G12" s="111">
        <f ca="1">IFERROR(NOW()-F12,"")</f>
        <v>45984.084037615743</v>
      </c>
      <c r="H12" s="109"/>
      <c r="I12" s="109" t="str">
        <f>IFERROR(VLOOKUP(D12,DB!A:F,6,0),"")</f>
        <v>Generator-SG</v>
      </c>
      <c r="J12" s="109" t="str">
        <f>IFERROR(VLOOKUP(D12,DB!A:G,7,0),"")</f>
        <v>Dead</v>
      </c>
      <c r="K12" s="109"/>
      <c r="L12" s="109" t="str">
        <f>IFERROR(VLOOKUP(D12,DB!A:I,9,0),"")</f>
        <v>Latis</v>
      </c>
    </row>
    <row r="13" spans="1:13">
      <c r="A13" s="109"/>
      <c r="B13" s="109" t="str">
        <f>IFERROR(VLOOKUP(D13,DB!A:K,11,0),"")</f>
        <v/>
      </c>
      <c r="C13" s="109"/>
      <c r="D13" s="109"/>
      <c r="E13" s="109"/>
      <c r="F13" s="109"/>
      <c r="G13" s="111">
        <f ca="1">IFERROR(NOW()-F13,"")</f>
        <v>45984.084037615743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45984.084037615743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45984.084037615743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45984.084037615743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45984.084037615743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45984.084037615743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45984.084037615743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45984.084037615743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45984.084037615743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45984.084037615743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45984.084037615743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45984.084037615743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45984.084037615743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45984.084037615743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45984.084037615743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45984.084037615743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45984.084037615743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45984.084037615743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45984.084037615743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45984.084037615743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45984.084037615743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45984.084037615743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45984.084037615743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45984.084037615743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45984.084037615743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45984.084037615743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45984.084037615743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45984.084037615743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45984.084037615743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45984.084037615743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45984.084037615743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45984.084037615743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45984.084037615743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45984.084037615743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45984.084037615743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45984.084037615743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45984.084037615743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45984.084037615743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45984.084037615743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45984.084037615743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45984.084037615743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45984.084037615743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45984.084037615743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45984.084037615743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45984.084037615743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45984.084037615743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45984.084037615743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45984.084037615743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45984.084037615743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45984.084037615743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45984.084037615743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45984.084037615743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45984.084037615743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45984.084037615743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45984.084037615743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45984.084037615743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45984.084037615743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45984.084037615743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45984.084037615743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45984.084037615743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45984.084037615743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45984.084037615743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45984.084037615743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45984.084037615743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45984.084037615743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45984.084037615743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45984.084037615743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45984.084037615743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45984.084037615743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45984.084037615743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45984.084037615743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45984.084037615743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2" ca="1" si="0">IFERROR(NOW()-F2,"-")</f>
        <v>0.14035706019058125</v>
      </c>
      <c r="H2" s="121">
        <v>45983.922696759262</v>
      </c>
      <c r="I2" s="119" t="str">
        <f>IFERROR(VLOOKUP(D2,DB!A:F,6,0),"")</f>
        <v>Generator-SG</v>
      </c>
      <c r="J2" s="119" t="str">
        <f>IFERROR(VLOOKUP(D2,DB!A:G,7,0),"")</f>
        <v>Vandalized</v>
      </c>
      <c r="K2" s="122" t="s">
        <v>39129</v>
      </c>
      <c r="L2" s="123" t="str">
        <f>IFERROR(VLOOKUP(D2,DB!A:I,9,0),"")</f>
        <v>Latis</v>
      </c>
    </row>
    <row r="3" spans="1:16382" ht="31.5" customHeight="1">
      <c r="A3" s="150" t="s">
        <v>39130</v>
      </c>
      <c r="B3" s="119" t="str">
        <f>IFERROR(VLOOKUP(D3,DB!A:K,11,0),"")</f>
        <v>R6</v>
      </c>
      <c r="C3" s="120">
        <v>1</v>
      </c>
      <c r="D3" s="119" t="s">
        <v>34762</v>
      </c>
      <c r="E3" s="109" t="s">
        <v>39021</v>
      </c>
      <c r="F3" s="121"/>
      <c r="G3" s="104">
        <f t="shared" ca="1" si="0"/>
        <v>45984.084037615743</v>
      </c>
      <c r="H3" s="121">
        <v>45983.993518518517</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45984.084037615743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45984.084037615743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45984.084037615743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45984.084037615743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45984.084037615743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45984.084037615743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45984.084037615743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45984.084037615743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45984.084037615743</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45984.084037615743</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45984.084037615743</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45984.084037615743</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45984.084037615743</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45984.084037615743</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45984.084037615743</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45984.084037615743</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45984.084037615743</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45984.084037615743</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45984.084037615743</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45984.084037615743</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45984.084037615743</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45984.084037615743</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45984.084037615743</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45984.084037615743</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45984.084037615743</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45984.084037615743</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45984.084037615743</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45984.084037615743</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45984.084037615743</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45984.084037615743</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45984.084037615743</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45984.084037615743</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45984.084037615743</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45984.084037615743</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45984.084037615743</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45984.084037615743</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45984.084037615743</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45984.084037615743</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45984.084037615743</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45984.084037615743</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45984.084037615743</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45984.084037615743</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45984.084037615743</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45984.084037615743</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45984.084037615743</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45984.084037615743</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45984.084037615743</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45984.084037615743</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45984.084037615743</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45984.084037615743</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45984.084037615743</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45984.084037615743</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45984.084037615743</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45984.084037615743</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45984.084037615743</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45984.084037615743</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45984.084037615743</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45984.084037615743</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2025-11-22T23:01:16Z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