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998" documentId="120_S{2AC9BD13-BADA-5192-A53E-5A8FF88502F6}" xr6:coauthVersionLast="47" xr6:coauthVersionMax="47" xr10:uidLastSave="{DB287C88-1ECB-4629-9F6E-9E922BC94069}"/>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5" i="4"/>
  <c r="G3" i="4"/>
  <c r="G6" i="4"/>
  <c r="G7" i="4"/>
  <c r="G8" i="4"/>
  <c r="G9" i="4"/>
  <c r="G10" i="4"/>
  <c r="G11" i="4"/>
  <c r="G12"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L20" i="5"/>
  <c r="L21" i="5"/>
  <c r="L22" i="5"/>
  <c r="L23" i="5"/>
  <c r="L24" i="5"/>
  <c r="L25" i="5"/>
  <c r="L26" i="5"/>
  <c r="L27" i="5"/>
  <c r="L28" i="5"/>
  <c r="L29" i="5"/>
  <c r="J20" i="5"/>
  <c r="J21" i="5"/>
  <c r="J22" i="5"/>
  <c r="J23" i="5"/>
  <c r="J24" i="5"/>
  <c r="J25" i="5"/>
  <c r="J26" i="5"/>
  <c r="J27" i="5"/>
  <c r="J28" i="5"/>
  <c r="J29" i="5"/>
  <c r="I20" i="5"/>
  <c r="I21" i="5"/>
  <c r="I22" i="5"/>
  <c r="I23" i="5"/>
  <c r="I24" i="5"/>
  <c r="I25" i="5"/>
  <c r="I26" i="5"/>
  <c r="I27" i="5"/>
  <c r="I28" i="5"/>
  <c r="I29" i="5"/>
  <c r="G20" i="5"/>
  <c r="G21" i="5"/>
  <c r="G22" i="5"/>
  <c r="G23" i="5"/>
  <c r="G24" i="5"/>
  <c r="G25" i="5"/>
  <c r="G26" i="5"/>
  <c r="G27" i="5"/>
  <c r="G28" i="5"/>
  <c r="G29" i="5"/>
  <c r="B20" i="5"/>
  <c r="B21" i="5"/>
  <c r="B22" i="5"/>
  <c r="B23" i="5"/>
  <c r="B24" i="5"/>
  <c r="B25" i="5"/>
  <c r="B26" i="5"/>
  <c r="B27" i="5"/>
  <c r="B28" i="5"/>
  <c r="B29"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G2" i="1"/>
  <c r="G5" i="5"/>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alcChain>
</file>

<file path=xl/sharedStrings.xml><?xml version="1.0" encoding="utf-8"?>
<sst xmlns="http://schemas.openxmlformats.org/spreadsheetml/2006/main" count="181607" uniqueCount="39217">
  <si>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</si>
  <si>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</si>
  <si>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</si>
  <si>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</si>
  <si>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</si>
  <si>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</si>
  <si>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</si>
  <si>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</si>
  <si>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</si>
  <si>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</si>
  <si>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</si>
  <si>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</si>
  <si>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</si>
  <si>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</si>
  <si>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</si>
  <si>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</si>
  <si>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</si>
  <si>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</si>
  <si>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</si>
  <si>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</si>
  <si>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</si>
  <si>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</si>
  <si>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</si>
  <si>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</si>
  <si>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</si>
  <si>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</si>
  <si>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</si>
  <si>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</si>
  <si>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</si>
  <si>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</si>
  <si>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</si>
  <si>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</si>
  <si>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</si>
  <si>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</si>
  <si>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</si>
  <si>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</si>
  <si>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</si>
  <si>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</si>
  <si>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</si>
  <si>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</si>
  <si>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</si>
  <si>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</si>
  <si>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</si>
  <si>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</si>
  <si>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</si>
  <si>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</si>
  <si>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</si>
  <si>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</si>
  <si>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</si>
  <si>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</si>
  <si>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</si>
  <si>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</si>
  <si>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</si>
  <si>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</si>
  <si>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</si>
  <si>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</si>
  <si>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</si>
  <si>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</si>
  <si>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</si>
  <si>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</si>
  <si>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</si>
  <si>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</si>
  <si>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</si>
  <si>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</si>
  <si>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</si>
  <si>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</si>
  <si>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</si>
  <si>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</si>
  <si>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</si>
  <si>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</si>
  <si>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</si>
  <si>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</si>
  <si>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</si>
  <si>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</si>
  <si>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</si>
  <si>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</si>
  <si>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</si>
  <si>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</si>
  <si>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</si>
  <si>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</si>
  <si>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</si>
  <si>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</si>
  <si>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</si>
  <si>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</si>
  <si>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</si>
  <si>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</si>
  <si>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</si>
  <si>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</si>
  <si>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</si>
  <si>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</si>
  <si>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</si>
  <si>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</si>
  <si>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</si>
  <si>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</si>
  <si>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</si>
  <si>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</si>
  <si>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</si>
  <si>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</si>
  <si>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</si>
  <si>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</si>
  <si>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</si>
  <si>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</si>
  <si>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</si>
  <si>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</si>
  <si>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</si>
  <si>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</si>
  <si>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</si>
  <si>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</si>
  <si>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</si>
  <si>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</si>
  <si>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</si>
  <si>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</si>
  <si>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</si>
  <si>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</si>
  <si>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</si>
  <si>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</si>
  <si>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</si>
  <si>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</si>
  <si>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</si>
  <si>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</si>
  <si>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</si>
  <si>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</si>
  <si>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</si>
  <si>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</si>
  <si>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</si>
  <si>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</si>
  <si>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</si>
  <si>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</si>
  <si>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</si>
  <si>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</si>
  <si>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</si>
  <si>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</si>
  <si>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</si>
  <si>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</si>
  <si>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</si>
  <si>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</si>
  <si>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</si>
  <si>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</si>
  <si>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</si>
  <si>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</si>
  <si>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</si>
  <si>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</si>
  <si>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</si>
  <si>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</si>
  <si>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</si>
  <si>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</si>
  <si>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</si>
  <si>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</si>
  <si>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</si>
  <si>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</si>
  <si>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</si>
  <si>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</si>
  <si>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</si>
  <si>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</si>
  <si>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</si>
  <si>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</si>
  <si>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</si>
  <si>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</si>
  <si>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</si>
  <si>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</si>
  <si>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</si>
  <si>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</si>
  <si>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</si>
  <si>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</si>
  <si>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</si>
  <si>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</si>
  <si>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</si>
  <si>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</si>
  <si>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</si>
  <si>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</si>
  <si>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</si>
  <si>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</si>
  <si>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</si>
  <si>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</si>
  <si>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</si>
  <si>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</si>
  <si>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</si>
  <si>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</si>
  <si>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</si>
  <si>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</si>
  <si>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</si>
  <si>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</si>
  <si>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</si>
  <si>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</si>
  <si>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</si>
  <si>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</si>
  <si>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</si>
  <si>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</si>
  <si>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</si>
  <si>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</si>
  <si>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</si>
  <si>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</si>
  <si>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</si>
  <si>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</si>
  <si>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</si>
  <si>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</si>
  <si>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</si>
  <si>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</si>
  <si>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</si>
  <si>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</si>
  <si>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</si>
  <si>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</si>
  <si>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</si>
  <si>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</si>
  <si>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</si>
  <si>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</si>
  <si>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</si>
  <si>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</si>
  <si>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</si>
  <si>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</si>
  <si>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</si>
  <si>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</si>
  <si>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</si>
  <si>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</si>
  <si>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</si>
  <si>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</si>
  <si>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</si>
  <si>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</si>
  <si>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</si>
  <si>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</si>
  <si>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</si>
  <si>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</si>
  <si>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</si>
  <si>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</si>
  <si>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</si>
  <si>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</si>
  <si>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</si>
  <si>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</si>
  <si>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</si>
  <si>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</si>
  <si>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</si>
  <si>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</si>
  <si>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</si>
  <si>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</si>
  <si>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</si>
  <si>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</si>
  <si>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</si>
  <si>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</si>
  <si>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</si>
  <si>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</si>
  <si>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</si>
  <si>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</si>
  <si>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</si>
  <si>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</si>
  <si>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</si>
  <si>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</si>
  <si>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</si>
  <si>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</si>
  <si>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</si>
  <si>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</si>
  <si>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</si>
  <si>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</si>
  <si>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</si>
  <si>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</si>
  <si>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</si>
  <si>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</si>
  <si>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</si>
  <si>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</si>
  <si>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</si>
  <si>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</si>
  <si>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</si>
  <si>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</si>
  <si>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</si>
  <si>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</si>
  <si>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</si>
  <si>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</si>
  <si>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</si>
  <si>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</si>
  <si>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</si>
  <si>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</si>
  <si>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</si>
  <si>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</si>
  <si>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</si>
  <si>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</si>
  <si>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</si>
  <si>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</si>
  <si>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</si>
  <si>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</si>
  <si>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</si>
  <si>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</si>
  <si>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</si>
  <si>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</si>
  <si>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</si>
  <si>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</si>
  <si>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</si>
  <si>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</si>
  <si>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</si>
  <si>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</si>
  <si>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</si>
  <si>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</si>
  <si>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</si>
  <si>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</si>
  <si>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</si>
  <si>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</si>
  <si>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</si>
  <si>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</si>
  <si>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</si>
  <si>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</si>
  <si>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</si>
  <si>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</si>
  <si>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</si>
  <si>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</si>
  <si>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</si>
  <si>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</si>
  <si>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</si>
  <si>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</si>
  <si>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</si>
  <si>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</si>
  <si>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</si>
  <si>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</si>
  <si>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</si>
  <si>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</si>
  <si>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</si>
  <si>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</si>
  <si>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</si>
  <si>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</si>
  <si>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</si>
  <si>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</si>
  <si>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</si>
  <si>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</si>
  <si>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</si>
  <si>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</si>
  <si>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</si>
  <si>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</si>
  <si>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</si>
  <si>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</si>
  <si>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</si>
  <si>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</si>
  <si>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</si>
  <si>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</si>
  <si>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</si>
  <si>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</si>
  <si>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</si>
  <si>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</si>
  <si>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</si>
  <si>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</si>
  <si>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</si>
  <si>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</si>
  <si>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</si>
  <si>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</si>
  <si>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</si>
  <si>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</si>
  <si>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</si>
  <si>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</si>
  <si>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</si>
  <si>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</si>
  <si>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</si>
  <si>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</si>
  <si>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</si>
  <si>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</si>
  <si>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</si>
  <si>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</si>
  <si>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</si>
  <si>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</si>
  <si>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</si>
  <si>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</si>
  <si>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</si>
  <si>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</si>
  <si>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</si>
  <si>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</si>
  <si>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</si>
  <si>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</si>
  <si>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</si>
  <si>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</si>
  <si>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</si>
  <si>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</si>
  <si>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</si>
  <si>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</si>
  <si>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</si>
  <si>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</si>
  <si>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</si>
  <si>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</si>
  <si>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</si>
  <si>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</si>
  <si>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</si>
  <si>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</si>
  <si>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</si>
  <si>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</si>
  <si>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</si>
  <si>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</si>
  <si>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</si>
  <si>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</si>
  <si>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</si>
  <si>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</si>
  <si>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</si>
  <si>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</si>
  <si>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</si>
  <si>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</si>
  <si>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</si>
  <si>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</si>
  <si>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</si>
  <si>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</si>
  <si>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</si>
  <si>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</si>
  <si>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</si>
  <si>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</si>
  <si>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</si>
  <si>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</si>
  <si>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</si>
  <si>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</si>
  <si>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</si>
  <si>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</si>
  <si>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</si>
  <si>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</si>
  <si>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</si>
  <si>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</si>
  <si>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</si>
  <si>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</si>
  <si>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</si>
  <si>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</si>
  <si>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</si>
  <si>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</si>
  <si>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</si>
  <si>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</si>
  <si>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</si>
  <si>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</si>
  <si>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</si>
  <si>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</si>
  <si>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</si>
  <si>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</si>
  <si>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</si>
  <si>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</si>
  <si>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</si>
  <si>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</si>
  <si>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</si>
  <si>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</si>
  <si>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</si>
  <si>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</si>
  <si>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</si>
  <si>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</si>
  <si>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</si>
  <si>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</si>
  <si>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</si>
  <si>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</si>
  <si>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</si>
  <si>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</si>
  <si>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</si>
  <si>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</si>
  <si>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</si>
  <si>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</si>
  <si>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</si>
  <si>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</si>
  <si>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</si>
  <si>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</si>
  <si>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</si>
  <si>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</si>
  <si>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</si>
  <si>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</si>
  <si>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</si>
  <si>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</si>
  <si>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</si>
  <si>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</si>
  <si>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</si>
  <si>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</si>
  <si>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</si>
  <si>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</si>
  <si>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</si>
  <si>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</si>
  <si>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</si>
  <si>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</si>
  <si>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</si>
  <si>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</si>
  <si>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</si>
  <si>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</si>
  <si>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</si>
  <si>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</si>
  <si>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</si>
  <si>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</si>
  <si>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</si>
  <si>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</si>
  <si>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</si>
  <si>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</si>
  <si>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</si>
  <si>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</si>
  <si>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</si>
  <si>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</si>
  <si>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</si>
  <si>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</si>
  <si>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</si>
  <si>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</si>
  <si>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</si>
  <si>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</si>
  <si>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</si>
  <si>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</si>
  <si>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</si>
  <si>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</si>
  <si>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</si>
  <si>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</si>
  <si>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</si>
  <si>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</si>
  <si>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</si>
  <si>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</si>
  <si>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</si>
  <si>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</si>
  <si>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</si>
  <si>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</si>
  <si>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</si>
  <si>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</si>
  <si>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</si>
  <si>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</si>
  <si>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</si>
  <si>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</si>
  <si>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</si>
  <si>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</si>
  <si>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</si>
  <si>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</si>
  <si>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</si>
  <si>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</si>
  <si>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</si>
  <si>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</si>
  <si>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</si>
  <si>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</si>
  <si>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</si>
  <si>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</si>
  <si>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</si>
  <si>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</si>
  <si>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</si>
  <si>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</si>
  <si>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</si>
  <si>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</si>
  <si>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</si>
  <si>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</si>
  <si>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</si>
  <si>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</si>
  <si>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</si>
  <si>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</si>
  <si>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</si>
  <si>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</si>
  <si>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</si>
  <si>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</si>
  <si>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</si>
  <si>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</si>
  <si>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</si>
  <si>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</si>
  <si>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</si>
  <si>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</si>
  <si>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</si>
  <si>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</si>
  <si>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</si>
  <si>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</si>
  <si>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</si>
  <si>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</si>
  <si>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</si>
  <si>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</si>
  <si>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</si>
  <si>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</si>
  <si>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</si>
  <si>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</si>
  <si>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</si>
  <si>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</si>
  <si>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</si>
  <si>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</si>
  <si>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</si>
  <si>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</si>
  <si>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</si>
  <si>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</si>
  <si>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</si>
  <si>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</si>
  <si>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</si>
  <si>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</si>
  <si>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</si>
  <si>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</si>
  <si>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</si>
  <si>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</si>
  <si>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</si>
  <si>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</si>
  <si>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</si>
  <si>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</si>
  <si>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</si>
  <si>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</si>
  <si>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</si>
  <si>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</si>
  <si>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</si>
  <si>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</si>
  <si>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</si>
  <si>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</si>
  <si>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</si>
  <si>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</si>
  <si>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</si>
  <si>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</si>
  <si>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</si>
  <si>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</si>
  <si>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</si>
  <si>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</si>
  <si>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</si>
  <si>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</si>
  <si>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</si>
  <si>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</si>
  <si>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</si>
  <si>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</si>
  <si>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</si>
  <si>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</si>
  <si>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</si>
  <si>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</si>
  <si>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</si>
  <si>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</si>
  <si>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</si>
  <si>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</si>
  <si>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</si>
  <si>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</si>
  <si>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</si>
  <si>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</si>
  <si>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</si>
  <si>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</si>
  <si>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</si>
  <si>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</si>
  <si>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</si>
  <si>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</si>
  <si>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</si>
  <si>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</si>
  <si>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</si>
  <si>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</si>
  <si>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</si>
  <si>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</si>
  <si>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</si>
  <si>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</si>
  <si>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</si>
  <si>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</si>
  <si>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</si>
  <si>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</si>
  <si>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</si>
  <si>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</si>
  <si>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</si>
  <si>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</si>
  <si>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</si>
  <si>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</si>
  <si>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</si>
  <si>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</si>
  <si>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</si>
  <si>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</si>
  <si>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</si>
  <si>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</si>
  <si>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</si>
  <si>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</si>
  <si>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</si>
  <si>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</si>
  <si>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</si>
  <si>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</si>
  <si>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</si>
  <si>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</si>
  <si>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</si>
  <si>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</si>
  <si>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</si>
  <si>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</si>
  <si>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</si>
  <si>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</si>
  <si>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</si>
  <si>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</si>
  <si>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</si>
  <si>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</si>
  <si>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</si>
  <si>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</si>
  <si>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</si>
  <si>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</si>
  <si>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</si>
  <si>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</si>
  <si>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</si>
  <si>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</si>
  <si>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</si>
  <si>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</si>
  <si>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</si>
  <si>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</si>
  <si>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</si>
  <si>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</si>
  <si>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</si>
  <si>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</si>
  <si>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</si>
  <si>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</si>
  <si>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</si>
  <si>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</si>
  <si>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</si>
  <si>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</si>
  <si>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</si>
  <si>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</si>
  <si>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</si>
  <si>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</si>
  <si>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</si>
  <si>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</si>
  <si>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</si>
  <si>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</si>
  <si>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</si>
  <si>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</si>
  <si>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</si>
  <si>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</si>
  <si>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</si>
  <si>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</si>
  <si>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</si>
  <si>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</si>
  <si>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</si>
  <si>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</si>
  <si>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</si>
  <si>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</si>
  <si>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</si>
  <si>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</si>
  <si>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</si>
  <si>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</si>
  <si>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</si>
  <si>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</si>
  <si>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</si>
  <si>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</si>
  <si>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</si>
  <si>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</si>
  <si>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</si>
  <si>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</si>
  <si>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</si>
  <si>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</si>
  <si>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</si>
  <si>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</si>
  <si>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</si>
  <si>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</si>
  <si>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</si>
  <si>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</si>
  <si>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</si>
  <si>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</si>
  <si>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</si>
  <si>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</si>
  <si>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</si>
  <si>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</si>
  <si>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</si>
  <si>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</si>
  <si>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</si>
  <si>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</si>
  <si>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</si>
  <si>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</si>
  <si>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</si>
  <si>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</si>
  <si>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</si>
  <si>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</si>
  <si>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</si>
  <si>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</si>
  <si>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</si>
  <si>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</si>
  <si>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</si>
  <si>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</si>
  <si>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</si>
  <si>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</si>
  <si>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</si>
  <si>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</si>
  <si>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</si>
  <si>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</si>
  <si>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</si>
  <si>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</si>
  <si>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</si>
  <si>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</si>
  <si>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</si>
  <si>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</si>
  <si>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</si>
  <si>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</si>
  <si>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</si>
  <si>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</si>
  <si>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</si>
  <si>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</si>
  <si>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</si>
  <si>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</si>
  <si>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</si>
  <si>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</si>
  <si>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</si>
  <si>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</si>
  <si>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</si>
  <si>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</si>
  <si>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</si>
  <si>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</si>
  <si>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</si>
  <si>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</si>
  <si>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</si>
  <si>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</si>
  <si>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</si>
  <si>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</si>
  <si>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</si>
  <si>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</si>
  <si>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</si>
  <si>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</si>
  <si>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</si>
  <si>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</si>
  <si>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</si>
  <si>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</si>
  <si>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</si>
  <si>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</si>
  <si>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</si>
  <si>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</si>
  <si>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</si>
  <si>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</si>
  <si>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</si>
  <si>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</si>
  <si>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</si>
  <si>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</si>
  <si>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</si>
  <si>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</si>
  <si>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</si>
  <si>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</si>
  <si>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</si>
  <si>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</si>
  <si>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</si>
  <si>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</si>
  <si>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</si>
  <si>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</si>
  <si>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</si>
  <si>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</si>
  <si>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</si>
  <si>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</si>
  <si>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</si>
  <si>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</si>
  <si>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</si>
  <si>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</si>
  <si>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</si>
  <si>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</si>
  <si>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</si>
  <si>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</si>
  <si>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</si>
  <si>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</si>
  <si>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</si>
  <si>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</si>
  <si>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</si>
  <si>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</si>
  <si>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</si>
  <si>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</si>
  <si>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</si>
  <si>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</si>
  <si>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</si>
  <si>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</si>
  <si>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</si>
  <si>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</si>
  <si>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</si>
  <si>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</si>
  <si>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</si>
  <si>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</si>
  <si>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</si>
  <si>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</si>
  <si>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</si>
  <si>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</si>
  <si>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</si>
  <si>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</si>
  <si>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</si>
  <si>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</si>
  <si>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</si>
  <si>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</si>
  <si>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</si>
  <si>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</si>
  <si>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</si>
  <si>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</si>
  <si>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</si>
  <si>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</si>
  <si>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</si>
  <si>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</si>
  <si>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</si>
  <si>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</si>
  <si>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</si>
  <si>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</si>
  <si>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</si>
  <si>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</si>
  <si>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</si>
  <si>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</si>
  <si>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</si>
  <si>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</si>
  <si>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</si>
  <si>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</si>
  <si>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</si>
  <si>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</si>
  <si>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</si>
  <si>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</si>
  <si>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</si>
  <si>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</si>
  <si>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</si>
  <si>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</si>
  <si>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</si>
  <si>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</si>
  <si>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</si>
  <si>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</si>
  <si>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</si>
  <si>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</si>
  <si>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</si>
  <si>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</si>
  <si>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</si>
  <si>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</si>
  <si>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</si>
  <si>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</si>
  <si>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</si>
  <si>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</si>
  <si>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</si>
  <si>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</si>
  <si>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</si>
  <si>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</si>
  <si>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</si>
  <si>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</si>
  <si>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</si>
  <si>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</si>
  <si>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</si>
  <si>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</si>
  <si>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</si>
  <si>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</si>
  <si>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</si>
  <si>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</si>
  <si>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</si>
  <si>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</si>
  <si>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</si>
  <si>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</si>
  <si>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</si>
  <si>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</si>
  <si>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</si>
  <si>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</si>
  <si>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</si>
  <si>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</si>
  <si>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</si>
  <si>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</si>
  <si>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</si>
  <si>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</si>
  <si>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</si>
  <si>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</si>
  <si>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</si>
  <si>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</si>
  <si>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</si>
  <si>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</si>
  <si>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</si>
  <si>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</si>
  <si>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</si>
  <si>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</si>
  <si>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</si>
  <si>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</si>
  <si>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</si>
  <si>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</si>
  <si>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</si>
  <si>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</si>
  <si>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</si>
  <si>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</si>
  <si>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</si>
  <si>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</si>
  <si>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</si>
  <si>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</si>
  <si>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</si>
  <si>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</si>
  <si>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</si>
  <si>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</si>
  <si>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</si>
  <si>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</si>
  <si>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</si>
  <si>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</si>
  <si>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</si>
  <si>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</si>
  <si>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</si>
  <si>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</si>
  <si>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</si>
  <si>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</si>
  <si>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</si>
  <si>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</si>
  <si>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</si>
  <si>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</si>
  <si>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</si>
  <si>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</si>
  <si>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</si>
  <si>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</si>
  <si>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</si>
  <si>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</si>
  <si>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</si>
  <si>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</si>
  <si>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</si>
  <si>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</si>
  <si>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</si>
  <si>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</si>
  <si>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</si>
  <si>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</si>
  <si>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</si>
  <si>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</si>
  <si>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</si>
  <si>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</si>
  <si>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</si>
  <si>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</si>
  <si>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</si>
  <si>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</si>
  <si>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</si>
  <si>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</si>
  <si>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</si>
  <si>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</si>
  <si>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</si>
  <si>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</si>
  <si>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</si>
  <si>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</si>
  <si>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</si>
  <si>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</si>
  <si>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</si>
  <si>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</si>
  <si>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</si>
  <si>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</si>
  <si>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</si>
  <si>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</si>
  <si>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</si>
  <si>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</si>
  <si>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</si>
  <si>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</si>
  <si>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</si>
  <si>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</si>
  <si>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</si>
  <si>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</si>
  <si>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</si>
  <si>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</si>
  <si>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</si>
  <si>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</si>
  <si>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</si>
  <si>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</si>
  <si>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</si>
  <si>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</si>
  <si>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</si>
  <si>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</si>
  <si>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</si>
  <si>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</si>
  <si>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</si>
  <si>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</si>
  <si>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</si>
  <si>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</si>
  <si>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</si>
  <si>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</si>
  <si>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</si>
  <si>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</si>
  <si>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</si>
  <si>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</si>
  <si>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</si>
  <si>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</si>
  <si>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</si>
  <si>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</si>
  <si>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</si>
  <si>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</si>
  <si>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</si>
  <si>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</si>
  <si>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</si>
  <si>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</si>
  <si>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</si>
  <si>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</si>
  <si>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</si>
  <si>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</si>
  <si>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</si>
  <si>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</si>
  <si>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</si>
  <si>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</si>
  <si>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</si>
  <si>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</si>
  <si>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</si>
  <si>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</si>
  <si>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</si>
  <si>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</si>
  <si>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</si>
  <si>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</si>
  <si>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</si>
  <si>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</si>
  <si>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</si>
  <si>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</si>
  <si>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</si>
  <si>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</si>
  <si>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</si>
  <si>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</si>
  <si>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</si>
  <si>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</si>
  <si>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</si>
  <si>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</si>
  <si>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</si>
  <si>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</si>
  <si>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</si>
  <si>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</si>
  <si>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</si>
  <si>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</si>
  <si>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</si>
  <si>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</si>
  <si>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</si>
  <si>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</si>
  <si>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</si>
  <si>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</si>
  <si>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</si>
  <si>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</si>
  <si>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</si>
  <si>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</si>
  <si>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</si>
  <si>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</si>
  <si>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</si>
  <si>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</si>
  <si>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</si>
  <si>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</si>
  <si>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</si>
  <si>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</si>
  <si>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</si>
  <si>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</si>
  <si>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</si>
  <si>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</si>
  <si>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</si>
  <si>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</si>
  <si>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</si>
  <si>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</si>
  <si>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</si>
  <si>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</si>
  <si>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</si>
  <si>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</si>
  <si>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</si>
  <si>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</si>
  <si>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</si>
  <si>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</si>
  <si>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</si>
  <si>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</si>
  <si>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</si>
  <si>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</si>
  <si>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</si>
  <si>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</si>
  <si>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</si>
  <si>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</si>
  <si>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</si>
  <si>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</si>
  <si>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</si>
  <si>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</si>
  <si>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</si>
  <si>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</si>
  <si>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</si>
  <si>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</si>
  <si>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</si>
  <si>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</si>
  <si>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</si>
  <si>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</si>
  <si>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</si>
  <si>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</si>
  <si>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</si>
  <si>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</si>
  <si>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</si>
  <si>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</si>
  <si>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</si>
  <si>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</si>
  <si>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</si>
  <si>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</si>
  <si>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</si>
  <si>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</si>
  <si>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</si>
  <si>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</si>
  <si>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</si>
  <si>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</si>
  <si>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</si>
  <si>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</si>
  <si>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</si>
  <si>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</si>
  <si>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</si>
  <si>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</si>
  <si>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</si>
  <si>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</si>
  <si>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</si>
  <si>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</si>
  <si>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</si>
  <si>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</si>
  <si>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</si>
  <si>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</si>
  <si>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</si>
  <si>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</si>
  <si>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</si>
  <si>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</si>
  <si>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</si>
  <si>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</si>
  <si>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</si>
  <si>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</si>
  <si>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</si>
  <si>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</si>
  <si>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</si>
  <si>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</si>
  <si>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</si>
  <si>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</si>
  <si>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</si>
  <si>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</si>
  <si>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</si>
  <si>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</si>
  <si>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</si>
  <si>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</si>
  <si>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</si>
  <si>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</si>
  <si>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</si>
  <si>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</si>
  <si>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</si>
  <si>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</si>
  <si>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</si>
  <si>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</si>
  <si>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</si>
  <si>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</si>
  <si>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</si>
  <si>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</si>
  <si>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</si>
  <si>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</si>
  <si>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</si>
  <si>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</si>
  <si>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</si>
  <si>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</si>
  <si>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</si>
  <si>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</si>
  <si>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</si>
  <si>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</si>
  <si>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</si>
  <si>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</si>
  <si>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</si>
  <si>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</si>
  <si>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</si>
  <si>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</si>
  <si>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</si>
  <si>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</si>
  <si>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</si>
  <si>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</si>
  <si>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</si>
  <si>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</si>
  <si>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</si>
  <si>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</si>
  <si>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</si>
  <si>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</si>
  <si>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</si>
  <si>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</si>
  <si>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</si>
  <si>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</si>
  <si>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</si>
  <si>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</si>
  <si>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</si>
  <si>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</si>
  <si>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</si>
  <si>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</si>
  <si>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</si>
  <si>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</si>
  <si>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</si>
  <si>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</si>
  <si>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</si>
  <si>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</si>
  <si>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</si>
  <si>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</si>
  <si>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</si>
  <si>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</si>
  <si>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</si>
  <si>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</si>
  <si>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</si>
  <si>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</si>
  <si>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</si>
  <si>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</si>
  <si>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</si>
  <si>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</si>
  <si>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</si>
  <si>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</si>
  <si>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</si>
  <si>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</si>
  <si>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</si>
  <si>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</si>
  <si>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</si>
  <si>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</si>
  <si>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</si>
  <si>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</si>
  <si>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</si>
  <si>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</si>
  <si>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</si>
  <si>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</si>
  <si>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</si>
  <si>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</si>
  <si>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</si>
  <si>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</si>
  <si>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</si>
  <si>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</si>
  <si>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</si>
  <si>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</si>
  <si>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</si>
  <si>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</si>
  <si>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</si>
  <si>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</si>
  <si>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</si>
  <si>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</si>
  <si>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</si>
  <si>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</si>
  <si>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</si>
  <si>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</si>
  <si>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</si>
  <si>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</si>
  <si>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</si>
  <si>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</si>
  <si>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</si>
  <si>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</si>
  <si>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</si>
  <si>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</si>
  <si>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</si>
  <si>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</si>
  <si>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</si>
  <si>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</si>
  <si>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</si>
  <si>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</si>
  <si>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</si>
  <si>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</si>
  <si>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</si>
  <si>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</si>
  <si>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</si>
  <si>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</si>
  <si>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</si>
  <si>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</si>
  <si>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</si>
  <si>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</si>
  <si>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</si>
  <si>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</si>
  <si>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</si>
  <si>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</si>
  <si>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</si>
  <si>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</si>
  <si>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</si>
  <si>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</si>
  <si>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</si>
  <si>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</si>
  <si>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</si>
  <si>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</si>
  <si>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</si>
  <si>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</si>
  <si>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</si>
  <si>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</si>
  <si>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</si>
  <si>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</si>
  <si>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</si>
  <si>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</si>
  <si>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</si>
  <si>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</si>
  <si>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</si>
  <si>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</si>
  <si>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</si>
  <si>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</si>
  <si>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</si>
  <si>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</si>
  <si>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</si>
  <si>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</si>
  <si>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</si>
  <si>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</si>
  <si>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</si>
  <si>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</si>
  <si>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</si>
  <si>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</si>
  <si>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</si>
  <si>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</si>
  <si>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</si>
  <si>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</si>
  <si>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</si>
  <si>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</si>
  <si>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</si>
  <si>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</si>
  <si>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</si>
  <si>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</si>
  <si>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</si>
  <si>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</si>
  <si>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</si>
  <si>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</si>
  <si>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</si>
  <si>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</si>
  <si>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</si>
  <si>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</si>
  <si>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</si>
  <si>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</si>
  <si>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</si>
  <si>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</si>
  <si>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</si>
  <si>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</si>
  <si>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</si>
  <si>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</si>
  <si>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</si>
  <si>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</si>
  <si>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</si>
  <si>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</si>
  <si>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</si>
  <si>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</si>
  <si>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</si>
  <si>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</si>
  <si>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</si>
  <si>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</si>
  <si>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</si>
  <si>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</si>
  <si>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</si>
  <si>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</si>
  <si>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</si>
  <si>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</si>
  <si>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</si>
  <si>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</si>
  <si>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</si>
  <si>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</si>
  <si>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</si>
  <si>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</si>
  <si>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</si>
  <si>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</si>
  <si>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</si>
  <si>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</si>
  <si>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</si>
  <si>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</si>
  <si>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</si>
  <si>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</si>
  <si>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</si>
  <si>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</si>
  <si>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</si>
  <si>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</si>
  <si>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</si>
  <si>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</si>
  <si>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</si>
  <si>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</si>
  <si>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</si>
  <si>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</si>
  <si>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</si>
  <si>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</si>
  <si>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</si>
  <si>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</si>
  <si>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</si>
  <si>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</si>
  <si>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</si>
  <si>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</si>
  <si>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</si>
  <si>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</si>
  <si>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</si>
  <si>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</si>
  <si>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</si>
  <si>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</si>
  <si>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</si>
  <si>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</si>
  <si>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</si>
  <si>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</si>
  <si>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</si>
  <si>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</si>
  <si>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</si>
  <si>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</si>
  <si>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</si>
  <si>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</si>
  <si>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</si>
  <si>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</si>
  <si>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</si>
  <si>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</si>
  <si>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</si>
  <si>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</si>
  <si>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</si>
  <si>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</si>
  <si>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</si>
  <si>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</si>
  <si>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</si>
  <si>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</si>
  <si>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</si>
  <si>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</si>
  <si>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</si>
  <si>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</si>
  <si>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</si>
  <si>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</si>
  <si>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</si>
  <si>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</si>
  <si>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</si>
  <si>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</si>
  <si>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</si>
  <si>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</si>
  <si>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</si>
  <si>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</si>
  <si>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</si>
  <si>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</si>
  <si>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</si>
  <si>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</si>
  <si>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</si>
  <si>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</si>
  <si>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</si>
  <si>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</si>
  <si>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</si>
  <si>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</si>
  <si>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</si>
  <si>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</si>
  <si>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</si>
  <si>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</si>
  <si>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</si>
  <si>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</si>
  <si>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</si>
  <si>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</si>
  <si>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</si>
  <si>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</si>
  <si>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</si>
  <si>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</si>
  <si>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</si>
  <si>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</si>
  <si>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</si>
  <si>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</si>
  <si>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</si>
  <si>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</si>
  <si>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</si>
  <si>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</si>
  <si>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</si>
  <si>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</si>
  <si>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</si>
  <si>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</si>
  <si>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</si>
  <si>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</si>
  <si>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</si>
  <si>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</si>
  <si>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</si>
  <si>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</si>
  <si>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</si>
  <si>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</si>
  <si>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</si>
  <si>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</si>
  <si>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</si>
  <si>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</si>
  <si>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</si>
  <si>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</si>
  <si>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</si>
  <si>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</si>
  <si>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</si>
  <si>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</si>
  <si>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</si>
  <si>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</si>
  <si>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</si>
  <si>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</si>
  <si>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</si>
  <si>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</si>
  <si>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</si>
  <si>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</si>
  <si>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</si>
  <si>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</si>
  <si>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</si>
  <si>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</si>
  <si>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</si>
  <si>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</si>
  <si>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</si>
  <si>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</si>
  <si>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</si>
  <si>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</si>
  <si>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</si>
  <si>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</si>
  <si>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</si>
  <si>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</si>
  <si>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</si>
  <si>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</si>
  <si>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</si>
  <si>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</si>
  <si>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</si>
  <si>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</si>
  <si>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</si>
  <si>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</si>
  <si>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</si>
  <si>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</si>
  <si>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</si>
  <si>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</si>
  <si>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</si>
  <si>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</si>
  <si>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</si>
  <si>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</si>
  <si>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</si>
  <si>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</si>
  <si>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</si>
  <si>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</si>
  <si>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</si>
  <si>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</si>
  <si>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</si>
  <si>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</si>
  <si>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</si>
  <si>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</si>
  <si>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</si>
  <si>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</si>
  <si>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</si>
  <si>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</si>
  <si>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</si>
  <si>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</si>
  <si>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</si>
  <si>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</si>
  <si>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</si>
  <si>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</si>
  <si>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</si>
  <si>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</si>
  <si>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</si>
  <si>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</si>
  <si>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</si>
  <si>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</si>
  <si>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</si>
  <si>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</si>
  <si>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</si>
  <si>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</si>
  <si>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</si>
  <si>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</si>
  <si>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</si>
  <si>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</si>
  <si>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</si>
  <si>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</si>
  <si>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</si>
  <si>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</si>
  <si>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</si>
  <si>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</si>
  <si>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</si>
  <si>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</si>
  <si>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</si>
  <si>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</si>
  <si>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</si>
  <si>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</si>
  <si>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</si>
  <si>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</si>
  <si>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</si>
  <si>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</si>
  <si>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</si>
  <si>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</si>
  <si>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</si>
  <si>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</si>
  <si>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</si>
  <si>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</si>
  <si>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</si>
  <si>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</si>
  <si>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</si>
  <si>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</si>
  <si>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</si>
  <si>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</si>
  <si>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</si>
  <si>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</si>
  <si>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</si>
  <si>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</si>
  <si>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</si>
  <si>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</si>
  <si>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</si>
  <si>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</si>
  <si>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</si>
  <si>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</si>
  <si>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</si>
  <si>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</si>
  <si>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</si>
  <si>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</si>
  <si>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</si>
  <si>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</si>
  <si>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</si>
  <si>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</si>
  <si>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</si>
  <si>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</si>
  <si>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</si>
  <si>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</si>
  <si>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</si>
  <si>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</si>
  <si>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</si>
  <si>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</si>
  <si>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</si>
  <si>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</si>
  <si>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</si>
  <si>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</si>
  <si>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</si>
  <si>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</si>
  <si>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</si>
  <si>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</si>
  <si>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</si>
  <si>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</si>
  <si>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</si>
  <si>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</si>
  <si>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</si>
  <si>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</si>
  <si>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</si>
  <si>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</si>
  <si>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</si>
  <si>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</si>
  <si>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</si>
  <si>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</si>
  <si>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</si>
  <si>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</si>
  <si>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</si>
  <si>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</si>
  <si>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</si>
  <si>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</si>
  <si>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</si>
  <si>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</si>
  <si>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</si>
  <si>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</si>
  <si>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</si>
  <si>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</si>
  <si>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</si>
  <si>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</si>
  <si>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</si>
  <si>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</si>
  <si>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</si>
  <si>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</si>
  <si>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</si>
  <si>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</si>
  <si>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</si>
  <si>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</si>
  <si>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</si>
  <si>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</si>
  <si>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</si>
  <si>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</si>
  <si>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</si>
  <si>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</si>
  <si>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</si>
  <si>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</si>
  <si>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</si>
  <si>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</si>
  <si>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</si>
  <si>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</si>
  <si>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</si>
  <si>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</si>
  <si>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</si>
  <si>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</si>
  <si>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</si>
  <si>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</si>
  <si>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</si>
  <si>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</si>
  <si>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</si>
  <si>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</si>
  <si>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</si>
  <si>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</si>
  <si>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</si>
  <si>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</si>
  <si>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</si>
  <si>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</si>
  <si>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</si>
  <si>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</si>
  <si>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</si>
  <si>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</si>
  <si>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</si>
  <si>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</si>
  <si>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</si>
  <si>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</si>
  <si>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</si>
  <si>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</si>
  <si>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</si>
  <si>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</si>
  <si>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</si>
  <si>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</si>
  <si>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</si>
  <si>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</si>
  <si>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</si>
  <si>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</si>
  <si>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</si>
  <si>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</si>
  <si>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</si>
  <si>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</si>
  <si>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</si>
  <si>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</si>
  <si>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</si>
  <si>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</si>
  <si>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</si>
  <si>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</si>
  <si>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</si>
  <si>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</si>
  <si>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</si>
  <si>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</si>
  <si>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</si>
  <si>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</si>
  <si>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</si>
  <si>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</si>
  <si>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</si>
  <si>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</si>
  <si>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</si>
  <si>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</si>
  <si>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</si>
  <si>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</si>
  <si>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</si>
  <si>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</si>
  <si>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</si>
  <si>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</si>
  <si>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</si>
  <si>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</si>
  <si>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</si>
  <si>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</si>
  <si>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</si>
  <si>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</si>
  <si>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</si>
  <si>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</si>
  <si>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</si>
  <si>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</si>
  <si>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</si>
  <si>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</si>
  <si>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</si>
  <si>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</si>
  <si>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</si>
  <si>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</si>
  <si>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</si>
  <si>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</si>
  <si>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</si>
  <si>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</si>
  <si>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</si>
  <si>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</si>
  <si>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</si>
  <si>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</si>
  <si>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</si>
  <si>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</si>
  <si>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</si>
  <si>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</si>
  <si>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</si>
  <si>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</si>
  <si>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</si>
  <si>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</si>
  <si>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</si>
  <si>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</si>
  <si>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</si>
  <si>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</si>
  <si>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</si>
  <si>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</si>
  <si>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</si>
  <si>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</si>
  <si>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</si>
  <si>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</si>
  <si>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</si>
  <si>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</si>
  <si>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</si>
  <si>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</si>
  <si>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</si>
  <si>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</si>
  <si>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</si>
  <si>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</si>
  <si>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</si>
  <si>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</si>
  <si>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</si>
  <si>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</si>
  <si>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</si>
  <si>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</si>
  <si>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</si>
  <si>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</si>
  <si>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</si>
  <si>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</si>
  <si>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</si>
  <si>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</si>
  <si>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</si>
  <si>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</si>
  <si>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</si>
  <si>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</si>
  <si>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</si>
  <si>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</si>
  <si>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</si>
  <si>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</si>
  <si>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</si>
  <si>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</si>
  <si>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</si>
  <si>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</si>
  <si>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</si>
  <si>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</si>
  <si>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</si>
  <si>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</si>
  <si>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</si>
  <si>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</si>
  <si>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</si>
  <si>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</si>
  <si>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</si>
  <si>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</si>
  <si>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</si>
  <si>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</si>
  <si>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</si>
  <si>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</si>
  <si>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</si>
  <si>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</si>
  <si>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</si>
  <si>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</si>
  <si>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</si>
  <si>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</si>
  <si>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</si>
  <si>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</si>
  <si>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</si>
  <si>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</si>
  <si>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</si>
  <si>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</si>
  <si>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</si>
  <si>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</si>
  <si>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</si>
  <si>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</si>
  <si>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</si>
  <si>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</si>
  <si>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</si>
  <si>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</si>
  <si>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</si>
  <si>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</si>
  <si>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</si>
  <si>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</si>
  <si>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</si>
  <si>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</si>
  <si>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</si>
  <si>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</si>
  <si>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</si>
  <si>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</si>
  <si>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</si>
  <si>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</si>
  <si>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</si>
  <si>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</si>
  <si>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</si>
  <si>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</si>
  <si>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</si>
  <si>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</si>
  <si>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</si>
  <si>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</si>
  <si>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</si>
  <si>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</si>
  <si>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</si>
  <si>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</si>
  <si>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</si>
  <si>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</si>
  <si>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</si>
  <si>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</si>
  <si>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</si>
  <si>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</si>
  <si>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</si>
  <si>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</si>
  <si>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</si>
  <si>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</si>
  <si>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</si>
  <si>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</si>
  <si>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</si>
  <si>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</si>
  <si>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</si>
  <si>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</si>
  <si>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</si>
  <si>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</si>
  <si>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</si>
  <si>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</si>
  <si>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</si>
  <si>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</si>
  <si>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</si>
  <si>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</si>
  <si>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</si>
  <si>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</si>
  <si>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</si>
  <si>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</si>
  <si>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</si>
  <si>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</si>
  <si>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</si>
  <si>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</si>
  <si>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</si>
  <si>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</si>
  <si>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</si>
  <si>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</si>
  <si>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</si>
  <si>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</si>
  <si>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</si>
  <si>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</si>
  <si>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</si>
  <si>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</si>
  <si>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</si>
  <si>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</si>
  <si>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</si>
  <si>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</si>
  <si>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</si>
  <si>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</si>
  <si>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</si>
  <si>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</si>
  <si>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</si>
  <si>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</si>
  <si>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</si>
  <si>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</si>
  <si>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</si>
  <si>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</si>
  <si>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</si>
  <si>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</si>
  <si>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</si>
  <si>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</si>
  <si>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</si>
  <si>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</si>
  <si>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</si>
  <si>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</si>
  <si>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</si>
  <si>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</si>
  <si>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</si>
  <si>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</si>
  <si>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</si>
  <si>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</si>
  <si>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</si>
  <si>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</si>
  <si>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</si>
  <si>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</si>
  <si>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</si>
  <si>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</si>
  <si>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</si>
  <si>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</si>
  <si>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</si>
  <si>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</si>
  <si>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</si>
  <si>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</si>
  <si>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</si>
  <si>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</si>
  <si>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</si>
  <si>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</si>
  <si>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</si>
  <si>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</si>
  <si>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</si>
  <si>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</si>
  <si>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</si>
  <si>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</si>
  <si>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</si>
  <si>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</si>
  <si>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</si>
  <si>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</si>
  <si>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</si>
  <si>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</si>
  <si>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</si>
  <si>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</si>
  <si>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</si>
  <si>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</si>
  <si>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</si>
  <si>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</si>
  <si>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</si>
  <si>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</si>
  <si>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</si>
  <si>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</si>
  <si>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</si>
  <si>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</si>
  <si>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</si>
  <si>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</si>
  <si>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</si>
  <si>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</si>
  <si>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</si>
  <si>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</si>
  <si>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</si>
  <si>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</si>
  <si>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</si>
  <si>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</si>
  <si>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</si>
  <si>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</si>
  <si>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</si>
  <si>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</si>
  <si>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</si>
  <si>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</si>
  <si>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</si>
  <si>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</si>
  <si>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</si>
  <si>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</si>
  <si>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</si>
  <si>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</si>
  <si>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</si>
  <si>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</si>
  <si>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</si>
  <si>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</si>
  <si>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</si>
  <si>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</si>
  <si>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</si>
  <si>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</si>
  <si>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</si>
  <si>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</si>
  <si>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</si>
  <si>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</si>
  <si>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</si>
  <si>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</si>
  <si>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</si>
  <si>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</si>
  <si>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</si>
  <si>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</si>
  <si>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</si>
  <si>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</si>
  <si>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</si>
  <si>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</si>
  <si>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</si>
  <si>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</si>
  <si>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</si>
  <si>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</si>
  <si>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</si>
  <si>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</si>
  <si>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</si>
  <si>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</si>
  <si>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</si>
  <si>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</si>
  <si>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</si>
  <si>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</si>
  <si>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</si>
  <si>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</si>
  <si>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</si>
  <si>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</si>
  <si>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</si>
  <si>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</si>
  <si>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</si>
  <si>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</si>
  <si>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</si>
  <si>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</si>
  <si>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</si>
  <si>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</si>
  <si>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</si>
  <si>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</si>
  <si>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</si>
  <si>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</si>
  <si>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</si>
  <si>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</si>
  <si>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</si>
  <si>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</si>
  <si>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</si>
  <si>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</si>
  <si>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</si>
  <si>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</si>
  <si>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</si>
  <si>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</si>
  <si>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</si>
  <si>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</si>
  <si>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</si>
  <si>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</si>
  <si>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</si>
  <si>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</si>
  <si>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</si>
  <si>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</si>
  <si>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</si>
  <si>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</si>
  <si>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</si>
  <si>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</si>
  <si>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</si>
  <si>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</si>
  <si>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</si>
  <si>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</si>
  <si>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</si>
  <si>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</si>
  <si>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</si>
  <si>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</si>
  <si>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</si>
  <si>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</si>
  <si>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</si>
  <si>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</si>
  <si>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</si>
  <si>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</si>
  <si>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</si>
  <si>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</si>
  <si>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</si>
  <si>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</si>
  <si>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</si>
  <si>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</si>
  <si>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</si>
  <si>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</si>
  <si>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</si>
  <si>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</si>
  <si>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</si>
  <si>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</si>
  <si>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</si>
  <si>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</si>
  <si>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</si>
  <si>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</si>
  <si>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</si>
  <si>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</si>
  <si>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</si>
  <si>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</si>
  <si>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</si>
  <si>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</si>
  <si>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</si>
  <si>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</si>
  <si>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</si>
  <si>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</si>
  <si>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</si>
  <si>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</si>
  <si>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</si>
  <si>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</si>
  <si>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</si>
  <si>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</si>
  <si>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</si>
  <si>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</si>
  <si>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</si>
  <si>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</si>
  <si>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</si>
  <si>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</si>
  <si>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</si>
  <si>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</si>
  <si>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</si>
  <si>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</si>
  <si>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</si>
  <si>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</si>
  <si>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</si>
  <si>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</si>
  <si>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</si>
  <si>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</si>
  <si>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</si>
  <si>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</si>
  <si>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</si>
  <si>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</si>
  <si>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</si>
  <si>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</si>
  <si>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</si>
  <si>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</si>
  <si>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</si>
  <si>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</si>
  <si>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</si>
  <si>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</si>
  <si>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</si>
  <si>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</si>
  <si>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</si>
  <si>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</si>
  <si>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</si>
  <si>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</si>
  <si>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</si>
  <si>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</si>
  <si>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</si>
  <si>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</si>
  <si>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</si>
  <si>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</si>
  <si>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</si>
  <si>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</si>
  <si>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</si>
  <si>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</si>
  <si>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</si>
  <si>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</si>
  <si>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</si>
  <si>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</si>
  <si>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</si>
  <si>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</si>
  <si>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</si>
  <si>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</si>
  <si>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</si>
  <si>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</si>
  <si>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</si>
  <si>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</si>
  <si>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</si>
  <si>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</si>
  <si>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</si>
  <si>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</si>
  <si>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</si>
  <si>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</si>
  <si>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</si>
  <si>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</si>
  <si>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</si>
  <si>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</si>
  <si>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</si>
  <si>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</si>
  <si>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</si>
  <si>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</si>
  <si>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</si>
  <si>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</si>
  <si>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</si>
  <si>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</si>
  <si>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</si>
  <si>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</si>
  <si>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</si>
  <si>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</si>
  <si>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</si>
  <si>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</si>
  <si>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</si>
  <si>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</si>
  <si>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</si>
  <si>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</si>
  <si>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</si>
  <si>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</si>
  <si>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</si>
  <si>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</si>
  <si>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</si>
  <si>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</si>
  <si>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</si>
  <si>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</si>
  <si>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</si>
  <si>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</si>
  <si>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</si>
  <si>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</si>
  <si>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</si>
  <si>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</si>
  <si>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</si>
  <si>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</si>
  <si>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</si>
  <si>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</si>
  <si>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</si>
  <si>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</si>
  <si>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</si>
  <si>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</si>
  <si>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</si>
  <si>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</si>
  <si>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</si>
  <si>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</si>
  <si>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</si>
  <si>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</si>
  <si>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</si>
  <si>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</si>
  <si>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</si>
  <si>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</si>
  <si>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</si>
  <si>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</si>
  <si>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</si>
  <si>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</si>
  <si>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</si>
  <si>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</si>
  <si>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</si>
  <si>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</si>
  <si>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</si>
  <si>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</si>
  <si>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</si>
  <si>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</si>
  <si>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</si>
  <si>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</si>
  <si>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</si>
  <si>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</si>
  <si>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</si>
  <si>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</si>
  <si>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</si>
  <si>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</si>
  <si>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</si>
  <si>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</si>
  <si>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</si>
  <si>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</si>
  <si>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</si>
  <si>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</si>
  <si>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</si>
  <si>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</si>
  <si>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</si>
  <si>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</si>
  <si>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</si>
  <si>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</si>
  <si>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</si>
  <si>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</si>
  <si>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</si>
  <si>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</si>
  <si>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</si>
  <si>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</si>
  <si>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</si>
  <si>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</si>
  <si>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</si>
  <si>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</si>
  <si>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</si>
  <si>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</si>
  <si>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</si>
  <si>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</si>
  <si>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</si>
  <si>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</si>
  <si>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</si>
  <si>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</si>
  <si>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</si>
  <si>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</si>
  <si>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</si>
  <si>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</si>
  <si>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</si>
  <si>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</si>
  <si>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</si>
  <si>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</si>
  <si>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</si>
  <si>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</si>
  <si>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</si>
  <si>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</si>
  <si>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</si>
  <si>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</si>
  <si>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</si>
  <si>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</si>
  <si>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</si>
  <si>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</si>
  <si>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</si>
  <si>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</si>
  <si>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</si>
  <si>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</si>
  <si>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</si>
  <si>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</si>
  <si>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</si>
  <si>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</si>
  <si>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</si>
  <si>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</si>
  <si>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</si>
  <si>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</si>
  <si>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</si>
  <si>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</si>
  <si>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</si>
  <si>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</si>
  <si>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</si>
  <si>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</si>
  <si>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</si>
  <si>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</si>
  <si>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</si>
  <si>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</si>
  <si>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</si>
  <si>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</si>
  <si>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</si>
  <si>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</si>
  <si>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</si>
  <si>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</si>
  <si>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</si>
  <si>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</si>
  <si>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</si>
  <si>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</si>
  <si>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</si>
  <si>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</si>
  <si>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</si>
  <si>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</si>
  <si>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</si>
  <si>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</si>
  <si>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</si>
  <si>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</si>
  <si>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</si>
  <si>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</si>
  <si>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</si>
  <si>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</si>
  <si>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</si>
  <si>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</si>
  <si>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</si>
  <si>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</si>
  <si>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</si>
  <si>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</si>
  <si>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</si>
  <si>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</si>
  <si>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</si>
  <si>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</si>
  <si>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</si>
  <si>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</si>
  <si>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</si>
  <si>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</si>
  <si>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</si>
  <si>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</si>
  <si>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</si>
  <si>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</si>
  <si>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</si>
  <si>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</si>
  <si>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</si>
  <si>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</si>
  <si>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</si>
  <si>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</si>
  <si>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</si>
  <si>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</si>
  <si>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</si>
  <si>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</si>
  <si>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</si>
  <si>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</si>
  <si>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</si>
  <si>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</si>
  <si>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</si>
  <si>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</si>
  <si>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</si>
  <si>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</si>
  <si>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</si>
  <si>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</si>
  <si>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</si>
  <si>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</si>
  <si>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</si>
  <si>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</si>
  <si>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</si>
  <si>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</si>
  <si>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</si>
  <si>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</si>
  <si>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</si>
  <si>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</si>
  <si>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</si>
  <si>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</si>
  <si>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</si>
  <si>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</si>
  <si>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</si>
  <si>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</si>
  <si>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</si>
  <si>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</si>
  <si>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</si>
  <si>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</si>
  <si>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</si>
  <si>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</si>
  <si>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</si>
  <si>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</si>
  <si>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</si>
  <si>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</si>
  <si>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</si>
  <si>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</si>
  <si>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</si>
  <si>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</si>
  <si>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</si>
  <si>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</si>
  <si>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</si>
  <si>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</si>
  <si>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</si>
  <si>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</si>
  <si>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</si>
  <si>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</si>
  <si>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</si>
  <si>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</si>
  <si>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</si>
  <si>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</si>
  <si>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</si>
  <si>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</si>
  <si>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</si>
  <si>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</si>
  <si>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</si>
  <si>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</si>
  <si>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</si>
  <si>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</si>
  <si>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</si>
  <si>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</si>
  <si>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</si>
  <si>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</si>
  <si>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</si>
  <si>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</si>
  <si>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</si>
  <si>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</si>
  <si>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</si>
  <si>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</si>
  <si>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</si>
  <si>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</si>
  <si>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</si>
  <si>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</si>
  <si>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</si>
  <si>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</si>
  <si>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</si>
  <si>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</si>
  <si>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</si>
  <si>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</si>
  <si>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</si>
  <si>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</si>
  <si>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</si>
  <si>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</si>
  <si>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</si>
  <si>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</si>
  <si>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</si>
  <si>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</si>
  <si>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</si>
  <si>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</si>
  <si>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</si>
  <si>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</si>
  <si>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</si>
  <si>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</si>
  <si>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</si>
  <si>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</si>
  <si>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</si>
  <si>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</si>
  <si>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</si>
  <si>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</si>
  <si>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</si>
  <si>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</si>
  <si>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</si>
  <si>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</si>
  <si>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</si>
  <si>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</si>
  <si>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</si>
  <si>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</si>
  <si>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</si>
  <si>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</si>
  <si>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</si>
  <si>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</si>
  <si>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</si>
  <si>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</si>
  <si>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</si>
  <si>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</si>
  <si>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</si>
  <si>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</si>
  <si>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</si>
  <si>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</si>
  <si>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</si>
  <si>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</si>
  <si>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</si>
  <si>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</si>
  <si>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</si>
  <si>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</si>
  <si>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</si>
  <si>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</si>
  <si>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</si>
  <si>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</si>
  <si>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</si>
  <si>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</si>
  <si>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</si>
  <si>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</si>
  <si>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</si>
  <si>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</si>
  <si>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</si>
  <si>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</si>
  <si>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</si>
  <si>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</si>
  <si>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</si>
  <si>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</si>
  <si>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</si>
  <si>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</si>
  <si>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</si>
  <si>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</si>
  <si>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</si>
  <si>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</si>
  <si>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</si>
  <si>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</si>
  <si>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</si>
  <si>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</si>
  <si>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</si>
  <si>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</si>
  <si>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</si>
  <si>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</si>
  <si>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</si>
  <si>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</si>
  <si>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</si>
  <si>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</si>
  <si>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</si>
  <si>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</si>
  <si>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</si>
  <si>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</si>
  <si>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</si>
  <si>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</si>
  <si>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</si>
  <si>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</si>
  <si>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</si>
  <si>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</si>
  <si>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</si>
  <si>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</si>
  <si>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</si>
  <si>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</si>
  <si>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</si>
  <si>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</si>
  <si>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</si>
  <si>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</si>
  <si>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</si>
  <si>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</si>
  <si>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</si>
  <si>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</si>
  <si>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</si>
  <si>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</si>
  <si>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</si>
  <si>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</si>
  <si>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</si>
  <si>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</si>
  <si>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</si>
  <si>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</si>
  <si>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</si>
  <si>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</si>
  <si>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</si>
  <si>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</si>
  <si>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</si>
  <si>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</si>
  <si>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</si>
  <si>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</si>
  <si>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</si>
  <si>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</si>
  <si>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</si>
  <si>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</si>
  <si>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</si>
  <si>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</si>
  <si>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</si>
  <si>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</si>
  <si>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</si>
  <si>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</si>
  <si>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</si>
  <si>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</si>
  <si>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</si>
  <si>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</si>
  <si>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</si>
  <si>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</si>
  <si>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</si>
  <si>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</si>
  <si>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</si>
  <si>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</si>
  <si>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</si>
  <si>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</si>
  <si>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</si>
  <si>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</si>
  <si>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</si>
  <si>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</si>
  <si>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</si>
  <si>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</si>
  <si>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</si>
  <si>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</si>
  <si>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</si>
  <si>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</si>
  <si>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</si>
  <si>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</si>
  <si>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</si>
  <si>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</si>
  <si>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</si>
  <si>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</si>
  <si>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</si>
  <si>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</si>
  <si>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</si>
  <si>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</si>
  <si>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</si>
  <si>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</si>
  <si>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</si>
  <si>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</si>
  <si>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</si>
  <si>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</si>
  <si>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</si>
  <si>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</si>
  <si>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</si>
  <si>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</si>
  <si>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</si>
  <si>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</si>
  <si>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</si>
  <si>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</si>
  <si>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</si>
  <si>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</si>
  <si>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</si>
  <si>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</si>
  <si>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</si>
  <si>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</si>
  <si>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</si>
  <si>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</si>
  <si>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</si>
  <si>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</si>
  <si>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</si>
  <si>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</si>
  <si>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</si>
  <si>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</si>
  <si>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</si>
  <si>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</si>
  <si>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</si>
  <si>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</si>
  <si>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</si>
  <si>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</si>
  <si>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</si>
  <si>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</si>
  <si>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</si>
  <si>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</si>
  <si>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</si>
  <si>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</si>
  <si>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</si>
  <si>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</si>
  <si>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</si>
  <si>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</si>
  <si>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</si>
  <si>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</si>
  <si>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</si>
  <si>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</si>
  <si>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</si>
  <si>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</si>
  <si>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</si>
  <si>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</si>
  <si>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</si>
  <si>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</si>
  <si>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</si>
  <si>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</si>
  <si>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</si>
  <si>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</si>
  <si>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</si>
  <si>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</si>
  <si>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</si>
  <si>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</si>
  <si>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</si>
  <si>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</si>
  <si>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</si>
  <si>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</si>
  <si>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</si>
  <si>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</si>
  <si>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</si>
  <si>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</si>
  <si>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</si>
  <si>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</si>
  <si>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</si>
  <si>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</si>
  <si>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</si>
  <si>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</si>
  <si>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</si>
  <si>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</si>
  <si>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</si>
  <si>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</si>
  <si>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</si>
  <si>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</si>
  <si>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</si>
  <si>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</si>
  <si>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</si>
  <si>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</si>
  <si>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</si>
  <si>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</si>
  <si>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</si>
  <si>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</si>
  <si>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</si>
  <si>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</si>
  <si>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</si>
  <si>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</si>
  <si>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</si>
  <si>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</si>
  <si>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</si>
  <si>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</si>
  <si>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</si>
  <si>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</si>
  <si>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</si>
  <si>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</si>
  <si>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</si>
  <si>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</si>
  <si>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</si>
  <si>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</si>
  <si>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</si>
  <si>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</si>
  <si>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</si>
  <si>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</si>
  <si>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</si>
  <si>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</si>
  <si>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</si>
  <si>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</si>
  <si>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</si>
  <si>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</si>
  <si>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</si>
  <si>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</si>
  <si>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</si>
  <si>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</si>
  <si>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</si>
  <si>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</si>
  <si>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</si>
  <si>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</si>
  <si>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</si>
  <si>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</si>
  <si>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</si>
  <si>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</si>
  <si>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</si>
  <si>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</si>
  <si>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</si>
  <si>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</si>
  <si>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</si>
  <si>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</si>
  <si>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</si>
  <si>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</si>
  <si>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</si>
  <si>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</si>
  <si>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</si>
  <si>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</si>
  <si>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</si>
  <si>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</si>
  <si>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</si>
  <si>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</si>
  <si>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</si>
  <si>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</si>
  <si>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</si>
  <si>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</si>
  <si>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</si>
  <si>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</si>
  <si>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</si>
  <si>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</si>
  <si>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</si>
  <si>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</si>
  <si>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</si>
  <si>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</si>
  <si>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</si>
  <si>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</si>
  <si>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</si>
  <si>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</si>
  <si>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</si>
  <si>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</si>
  <si>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</si>
  <si>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</si>
  <si>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</si>
  <si>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</si>
  <si>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</si>
  <si>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</si>
  <si>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</si>
  <si>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</si>
  <si>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</si>
  <si>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</si>
  <si>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</si>
  <si>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</si>
  <si>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</si>
  <si>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</si>
  <si>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</si>
  <si>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</si>
  <si>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</si>
  <si>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</si>
  <si>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</si>
  <si>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</si>
  <si>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</si>
  <si>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</si>
  <si>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</si>
  <si>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</si>
  <si>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</si>
  <si>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</si>
  <si>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</si>
  <si>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</si>
  <si>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</si>
  <si>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</si>
  <si>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</si>
  <si>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</si>
  <si>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</si>
  <si>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</si>
  <si>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</si>
  <si>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</si>
  <si>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</si>
  <si>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</si>
  <si>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</si>
  <si>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</si>
  <si>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</si>
  <si>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</si>
  <si>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</si>
  <si>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</si>
  <si>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</si>
  <si>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</si>
  <si>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</si>
  <si>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</si>
  <si>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</si>
  <si>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</si>
  <si>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</si>
  <si>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</si>
  <si>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</si>
  <si>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</si>
  <si>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</si>
  <si>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</si>
  <si>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</si>
  <si>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</si>
  <si>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</si>
  <si>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</si>
  <si>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</si>
  <si>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</si>
  <si>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</si>
  <si>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</si>
  <si>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</si>
  <si>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</si>
  <si>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</si>
  <si>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</si>
  <si>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</si>
  <si>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</si>
  <si>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</si>
  <si>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</si>
  <si>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</si>
  <si>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</si>
  <si>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</si>
  <si>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</si>
  <si>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</si>
  <si>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</si>
  <si>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</si>
  <si>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</si>
  <si>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</si>
  <si>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</si>
  <si>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</si>
  <si>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</si>
  <si>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</si>
  <si>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</si>
  <si>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</si>
  <si>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</si>
  <si>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</si>
  <si>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</si>
  <si>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</si>
  <si>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</si>
  <si>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</si>
  <si>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</si>
  <si>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</si>
  <si>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</si>
  <si>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</si>
  <si>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</si>
  <si>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</si>
  <si>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</si>
  <si>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</si>
  <si>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</si>
  <si>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</si>
  <si>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</si>
  <si>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</si>
  <si>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</si>
  <si>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</si>
  <si>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</si>
  <si>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</si>
  <si>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</si>
  <si>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</si>
  <si>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</si>
  <si>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</si>
  <si>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</si>
  <si>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</si>
  <si>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</si>
  <si>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</si>
  <si>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</si>
  <si>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</si>
  <si>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</si>
  <si>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</si>
  <si>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</si>
  <si>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</si>
  <si>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</si>
  <si>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</si>
  <si>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</si>
  <si>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</si>
  <si>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</si>
  <si>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</si>
  <si>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</si>
  <si>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</si>
  <si>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</si>
  <si>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</si>
  <si>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</si>
  <si>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</si>
  <si>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</si>
  <si>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</si>
  <si>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</si>
  <si>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</si>
  <si>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</si>
  <si>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</si>
  <si>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</si>
  <si>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</si>
  <si>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</si>
  <si>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</si>
  <si>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</si>
  <si>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</si>
  <si>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</si>
  <si>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</si>
  <si>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</si>
  <si>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</si>
  <si>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</si>
  <si>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</si>
  <si>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</si>
  <si>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</si>
  <si>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</si>
  <si>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</si>
  <si>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</si>
  <si>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</si>
  <si>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</si>
  <si>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</si>
  <si>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</si>
  <si>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</si>
  <si>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</si>
  <si>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</si>
  <si>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</si>
  <si>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</si>
  <si>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</si>
  <si>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</si>
  <si>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</si>
  <si>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</si>
  <si>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</si>
  <si>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</si>
  <si>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</si>
  <si>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</si>
  <si>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</si>
  <si>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</si>
  <si>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</si>
  <si>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</si>
  <si>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</si>
  <si>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</si>
  <si>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</si>
  <si>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</si>
  <si>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</si>
  <si>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</si>
  <si>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</si>
  <si>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</si>
  <si>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</si>
  <si>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</si>
  <si>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</si>
  <si>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</si>
  <si>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</si>
  <si>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</si>
  <si>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</si>
  <si>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</si>
  <si>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</si>
  <si>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</si>
  <si>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</si>
  <si>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</si>
  <si>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</si>
  <si>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</si>
  <si>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</si>
  <si>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</si>
  <si>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</si>
  <si>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</si>
  <si>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</si>
  <si>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</si>
  <si>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</si>
  <si>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</si>
  <si>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</si>
  <si>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</si>
  <si>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</si>
  <si>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</si>
  <si>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</si>
  <si>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</si>
  <si>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</si>
  <si>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</si>
  <si>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</si>
  <si>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</si>
  <si>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</si>
  <si>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</si>
  <si>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</si>
  <si>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</si>
  <si>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</si>
  <si>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</si>
  <si>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</si>
  <si>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</si>
  <si>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</si>
  <si>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</si>
  <si>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</si>
  <si>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</si>
  <si>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</si>
  <si>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</si>
  <si>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</si>
  <si>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</si>
  <si>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</si>
  <si>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</si>
  <si>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</si>
  <si>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</si>
  <si>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</si>
  <si>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</si>
  <si>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</si>
  <si>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</si>
  <si>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</si>
  <si>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</si>
  <si>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</si>
  <si>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</si>
  <si>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</si>
  <si>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</si>
  <si>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</si>
  <si>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</si>
  <si>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</si>
  <si>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</si>
  <si>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</si>
  <si>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</si>
  <si>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</si>
  <si>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</si>
  <si>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</si>
  <si>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</si>
  <si>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</si>
  <si>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</si>
  <si>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</si>
  <si>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</si>
  <si>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</si>
  <si>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</si>
  <si>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</si>
  <si>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</si>
  <si>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</si>
  <si>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</si>
  <si>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</si>
  <si>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</si>
  <si>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</si>
  <si>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</si>
  <si>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</si>
  <si>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</si>
  <si>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</si>
  <si>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</si>
  <si>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</si>
  <si>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</si>
  <si>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</si>
  <si>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</si>
  <si>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</si>
  <si>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</si>
  <si>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</si>
  <si>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</si>
  <si>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</si>
  <si>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</si>
  <si>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</si>
  <si>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</si>
  <si>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</si>
  <si>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</si>
  <si>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</si>
  <si>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</si>
  <si>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</si>
  <si>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</si>
  <si>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</si>
  <si>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</si>
  <si>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</si>
  <si>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</si>
  <si>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</si>
  <si>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</si>
  <si>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</si>
  <si>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</si>
  <si>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</si>
  <si>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</si>
  <si>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</si>
  <si>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</si>
  <si>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</si>
  <si>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</si>
  <si>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</si>
  <si>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</si>
  <si>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</si>
  <si>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</si>
  <si>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</si>
  <si>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</si>
  <si>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</si>
  <si>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</si>
  <si>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</si>
  <si>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</si>
  <si>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</si>
  <si>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</si>
  <si>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</si>
  <si>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</si>
  <si>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</si>
  <si>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</si>
  <si>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</si>
  <si>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</si>
  <si>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</si>
  <si>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</si>
  <si>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</si>
  <si>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</si>
  <si>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</si>
  <si>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</si>
  <si>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</si>
  <si>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</si>
  <si>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</si>
  <si>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</si>
  <si>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</si>
  <si>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</si>
  <si>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</si>
  <si>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</si>
  <si>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</si>
  <si>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</si>
  <si>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</si>
  <si>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</si>
  <si>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</si>
  <si>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</si>
  <si>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</si>
  <si>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</si>
  <si>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</si>
  <si>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</si>
  <si>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</si>
  <si>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</si>
  <si>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</si>
  <si>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</si>
  <si>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</si>
  <si>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</si>
  <si>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</si>
  <si>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</si>
  <si>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</si>
  <si>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</si>
  <si>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</si>
  <si>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</si>
  <si>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</si>
  <si>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</si>
  <si>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</si>
  <si>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</si>
  <si>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</si>
  <si>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</si>
  <si>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</si>
  <si>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</si>
  <si>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</si>
  <si>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</si>
  <si>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</si>
  <si>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</si>
  <si>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</si>
  <si>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</si>
  <si>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</si>
  <si>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</si>
  <si>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</si>
  <si>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</si>
  <si>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</si>
  <si>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</si>
  <si>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</si>
  <si>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</si>
  <si>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</si>
  <si>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</si>
  <si>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</si>
  <si>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</si>
  <si>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</si>
  <si>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</si>
  <si>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</si>
  <si>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</si>
  <si>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</si>
  <si>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</si>
  <si>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</si>
  <si>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</si>
  <si>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</si>
  <si>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</si>
  <si>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</si>
  <si>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</si>
  <si>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</si>
  <si>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</si>
  <si>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</si>
  <si>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</si>
  <si>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</si>
  <si>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</si>
  <si>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</si>
  <si>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</si>
  <si>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</si>
  <si>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</si>
  <si>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</si>
  <si>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</si>
  <si>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</si>
  <si>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</si>
  <si>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</si>
  <si>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</si>
  <si>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</si>
  <si>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</si>
  <si>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</si>
  <si>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</si>
  <si>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</si>
  <si>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</si>
  <si>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</si>
  <si>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</si>
  <si>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</si>
  <si>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</si>
  <si>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</si>
  <si>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</si>
  <si>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</si>
  <si>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</si>
  <si>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</si>
  <si>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</si>
  <si>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</si>
  <si>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</si>
  <si>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</si>
  <si>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</si>
  <si>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</si>
  <si>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</si>
  <si>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</si>
  <si>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</si>
  <si>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</si>
  <si>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</si>
  <si>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</si>
  <si>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</si>
  <si>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</si>
  <si>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</si>
  <si>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</si>
  <si>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</si>
  <si>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</si>
  <si>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</si>
  <si>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</si>
  <si>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</si>
  <si>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</si>
  <si>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</si>
  <si>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</si>
  <si>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</si>
  <si>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</si>
  <si>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</si>
  <si>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</si>
  <si>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</si>
  <si>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</si>
  <si>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</si>
  <si>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</si>
  <si>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</si>
  <si>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</si>
  <si>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</si>
  <si>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</si>
  <si>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</si>
  <si>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</si>
  <si>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</si>
  <si>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</si>
  <si>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</si>
  <si>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</si>
  <si>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</si>
  <si>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</si>
  <si>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</si>
  <si>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</si>
  <si>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</si>
  <si>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</si>
  <si>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</si>
  <si>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</si>
  <si>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</si>
  <si>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</si>
  <si>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</si>
  <si>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</si>
  <si>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</si>
  <si>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</si>
  <si>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</si>
  <si>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</si>
  <si>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</si>
  <si>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</si>
  <si>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</si>
  <si>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</si>
  <si>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</si>
  <si>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</si>
  <si>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</si>
  <si>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</si>
  <si>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</si>
  <si>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</si>
  <si>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</si>
  <si>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</si>
  <si>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</si>
  <si>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</si>
  <si>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</si>
  <si>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</si>
  <si>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</si>
  <si>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</si>
  <si>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</si>
  <si>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</si>
  <si>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</si>
  <si>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</si>
  <si>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</si>
  <si>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</si>
  <si>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</si>
  <si>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</si>
  <si>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</si>
  <si>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</si>
  <si>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</si>
  <si>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</si>
  <si>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</si>
  <si>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</si>
  <si>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</si>
  <si>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</si>
  <si>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</si>
  <si>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</si>
  <si>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</si>
  <si>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</si>
  <si>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</si>
  <si>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</si>
  <si>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</si>
  <si>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</si>
  <si>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</si>
  <si>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</si>
  <si>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</si>
  <si>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</si>
  <si>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</si>
  <si>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</si>
  <si>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</si>
  <si>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</si>
  <si>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</si>
  <si>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</si>
  <si>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</si>
  <si>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</si>
  <si>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</si>
  <si>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</si>
  <si>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</si>
  <si>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</si>
  <si>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</si>
  <si>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</si>
  <si>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</si>
  <si>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</si>
  <si>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</si>
  <si>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</si>
  <si>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</si>
  <si>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</si>
  <si>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</si>
  <si>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</si>
  <si>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</si>
  <si>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</si>
  <si>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</si>
  <si>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</si>
  <si>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</si>
  <si>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</si>
  <si>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</si>
  <si>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</si>
  <si>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</si>
  <si>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</si>
  <si>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</si>
  <si>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</si>
  <si>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</si>
  <si>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</si>
  <si>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</si>
  <si>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</si>
  <si>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</si>
  <si>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</si>
  <si>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</si>
  <si>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</si>
  <si>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</si>
  <si>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</si>
  <si>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</si>
  <si>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</si>
  <si>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</si>
  <si>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</si>
  <si>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</si>
  <si>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</si>
  <si>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</si>
  <si>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</si>
  <si>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</si>
  <si>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</si>
  <si>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</si>
  <si>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</si>
  <si>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</si>
  <si>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</si>
  <si>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</si>
  <si>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</si>
  <si>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</si>
  <si>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</si>
  <si>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</si>
  <si>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</si>
  <si>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</si>
  <si>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</si>
  <si>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</si>
  <si>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</si>
  <si>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</si>
  <si>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</si>
  <si>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</si>
  <si>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</si>
  <si>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</si>
  <si>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</si>
  <si>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</si>
  <si>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</si>
  <si>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</si>
  <si>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</si>
  <si>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</si>
  <si>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</si>
  <si>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</si>
  <si>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</si>
  <si>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</si>
  <si>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</si>
  <si>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</si>
  <si>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</si>
  <si>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</si>
  <si>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</si>
  <si>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</si>
  <si>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</si>
  <si>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</si>
  <si>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</si>
  <si>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</si>
  <si>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</si>
  <si>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</si>
  <si>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</si>
  <si>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</si>
  <si>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</si>
  <si>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</si>
  <si>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</si>
  <si>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</si>
  <si>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</si>
  <si>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</si>
  <si>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</si>
  <si>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</si>
  <si>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</si>
  <si>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</si>
  <si>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</si>
  <si>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</si>
  <si>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</si>
  <si>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</si>
  <si>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</si>
  <si>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</si>
  <si>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</si>
  <si>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</si>
  <si>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</si>
  <si>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</si>
  <si>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</si>
  <si>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</si>
  <si>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</si>
  <si>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</si>
  <si>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</si>
  <si>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</si>
  <si>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</si>
  <si>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</si>
  <si>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</si>
  <si>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</si>
  <si>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</si>
  <si>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</si>
  <si>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</si>
  <si>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</si>
  <si>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</si>
  <si>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</si>
  <si>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</si>
  <si>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</si>
  <si>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</si>
  <si>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</si>
  <si>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</si>
  <si>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</si>
  <si>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</si>
  <si>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</si>
  <si>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</si>
  <si>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</si>
  <si>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</si>
  <si>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</si>
  <si>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</si>
  <si>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</si>
  <si>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</si>
  <si>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</si>
  <si>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</si>
  <si>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</si>
  <si>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</si>
  <si>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</si>
  <si>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</si>
  <si>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</si>
  <si>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</si>
  <si>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</si>
  <si>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</si>
  <si>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</si>
  <si>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</si>
  <si>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</si>
  <si>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</si>
  <si>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</si>
  <si>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</si>
  <si>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</si>
  <si>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</si>
  <si>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</si>
  <si>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</si>
  <si>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</si>
  <si>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</si>
  <si>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</si>
  <si>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</si>
  <si>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</si>
  <si>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</si>
  <si>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</si>
  <si>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</si>
  <si>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</si>
  <si>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</si>
  <si>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</si>
  <si>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</si>
  <si>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</si>
  <si>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</si>
  <si>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</si>
  <si>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</si>
  <si>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</si>
  <si>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</si>
  <si>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</si>
  <si>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</si>
  <si>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</si>
  <si>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</si>
  <si>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</si>
  <si>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</si>
  <si>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</si>
  <si>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</si>
  <si>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</si>
  <si>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</si>
  <si>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</si>
  <si>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</si>
  <si>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</si>
  <si>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</si>
  <si>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</si>
  <si>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</si>
  <si>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</si>
  <si>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</si>
  <si>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</si>
  <si>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</si>
  <si>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</si>
  <si>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</si>
  <si>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</si>
  <si>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</si>
  <si>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</si>
  <si>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</si>
  <si>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</si>
  <si>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</si>
  <si>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</si>
  <si>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</si>
  <si>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</si>
  <si>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</si>
  <si>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</si>
  <si>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</si>
  <si>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</si>
  <si>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</si>
  <si>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</si>
  <si>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</si>
  <si>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</si>
  <si>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</si>
  <si>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</si>
  <si>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</si>
  <si>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</si>
  <si>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</si>
  <si>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</si>
  <si>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</si>
  <si>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</si>
  <si>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</si>
  <si>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</si>
  <si>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</si>
  <si>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</si>
  <si>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</si>
  <si>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</si>
  <si>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</si>
  <si>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</si>
  <si>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</si>
  <si>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</si>
  <si>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</si>
  <si>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</si>
  <si>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</si>
  <si>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</si>
  <si>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</si>
  <si>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</si>
  <si>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</si>
  <si>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</si>
  <si>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</si>
  <si>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</si>
  <si>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</si>
  <si>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</si>
  <si>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</si>
  <si>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</si>
  <si>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</si>
  <si>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</si>
  <si>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</si>
  <si>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</si>
  <si>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</si>
  <si>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</si>
  <si>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</si>
  <si>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</si>
  <si>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</si>
  <si>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</si>
  <si>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</si>
  <si>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</si>
  <si>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</si>
  <si>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</si>
  <si>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</si>
  <si>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</si>
  <si>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</si>
  <si>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</si>
  <si>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</si>
  <si>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</si>
  <si>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</si>
  <si>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</si>
  <si>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</si>
  <si>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</si>
  <si>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</si>
  <si>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</si>
  <si>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</si>
  <si>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</si>
  <si>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</si>
  <si>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</si>
  <si>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</si>
  <si>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</si>
  <si>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</si>
  <si>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</si>
  <si>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</si>
  <si>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</si>
  <si>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</si>
  <si>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</si>
  <si>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</si>
  <si>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</si>
  <si>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</si>
  <si>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</si>
  <si>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</si>
  <si>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</si>
  <si>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</si>
  <si>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</si>
  <si>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</si>
  <si>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</si>
  <si>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</si>
  <si>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</si>
  <si>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</si>
  <si>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</si>
  <si>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</si>
  <si>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</si>
  <si>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</si>
  <si>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</si>
  <si>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</si>
  <si>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</si>
  <si>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</si>
  <si>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</si>
  <si>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</si>
  <si>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</si>
  <si>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</si>
  <si>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</si>
  <si>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</si>
  <si>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</si>
  <si>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</si>
  <si>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</si>
  <si>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</si>
  <si>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</si>
  <si>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</si>
  <si>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</si>
  <si>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</si>
  <si>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</si>
  <si>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</si>
  <si>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</si>
  <si>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</si>
  <si>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</si>
  <si>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</si>
  <si>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</si>
  <si>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</si>
  <si>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</si>
  <si>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</si>
  <si>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</si>
  <si>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</si>
  <si>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</si>
  <si>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</si>
  <si>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</si>
  <si>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</si>
  <si>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</si>
  <si>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</si>
  <si>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</si>
  <si>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</si>
  <si>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</si>
  <si>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</si>
  <si>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</si>
  <si>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</si>
  <si>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</si>
  <si>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</si>
  <si>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</si>
  <si>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</si>
  <si>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</si>
  <si>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</si>
  <si>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</si>
  <si>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</si>
  <si>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</si>
  <si>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</si>
  <si>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</si>
  <si>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</si>
  <si>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</si>
  <si>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</si>
  <si>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</si>
  <si>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</si>
  <si>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</si>
  <si>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</si>
  <si>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</si>
  <si>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</si>
  <si>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</si>
  <si>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</si>
  <si>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</si>
  <si>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</si>
  <si>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</si>
  <si>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</si>
  <si>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</si>
  <si>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</si>
  <si>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</si>
  <si>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</si>
  <si>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</si>
  <si>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</si>
  <si>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</si>
  <si>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</si>
  <si>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</si>
  <si>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</si>
  <si>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</si>
  <si>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</si>
  <si>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</si>
  <si>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</si>
  <si>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</si>
  <si>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</si>
  <si>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</si>
  <si>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</si>
  <si>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</si>
  <si>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</si>
  <si>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</si>
  <si>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</si>
  <si>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</si>
  <si>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</si>
  <si>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</si>
  <si>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</si>
  <si>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</si>
  <si>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</si>
  <si>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</si>
  <si>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</si>
  <si>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</si>
  <si>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</si>
  <si>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</si>
  <si>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</si>
  <si>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</si>
  <si>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</si>
  <si>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</si>
  <si>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</si>
  <si>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</si>
  <si>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</si>
  <si>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</si>
  <si>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</si>
  <si>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</si>
  <si>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</si>
  <si>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</si>
  <si>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</si>
  <si>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</si>
  <si>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</si>
  <si>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</si>
  <si>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</si>
  <si>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</si>
  <si>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</si>
  <si>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</si>
  <si>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</si>
  <si>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</si>
  <si>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</si>
  <si>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</si>
  <si>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</si>
  <si>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</si>
  <si>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</si>
  <si>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</si>
  <si>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</si>
  <si>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</si>
  <si>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</si>
  <si>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</si>
  <si>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</si>
  <si>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</si>
  <si>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</si>
  <si>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</si>
  <si>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</si>
  <si>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</si>
  <si>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</si>
  <si>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</si>
  <si>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</si>
  <si>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</si>
  <si>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</si>
  <si>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</si>
  <si>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</si>
  <si>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</si>
  <si>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</si>
  <si>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</si>
  <si>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</si>
  <si>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</si>
  <si>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</si>
  <si>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</si>
  <si>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</si>
  <si>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</si>
  <si>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</si>
  <si>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</si>
  <si>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</si>
  <si>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</si>
  <si>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</si>
  <si>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</si>
  <si>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</si>
  <si>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</si>
  <si>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</si>
  <si>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</si>
  <si>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</si>
  <si>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</si>
  <si>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</si>
  <si>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</si>
  <si>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</si>
  <si>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</si>
  <si>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</si>
  <si>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</si>
  <si>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</si>
  <si>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</si>
  <si>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</si>
  <si>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</si>
  <si>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</si>
  <si>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</si>
  <si>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</si>
  <si>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</si>
  <si>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</si>
  <si>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</si>
  <si>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</si>
  <si>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</si>
  <si>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</si>
  <si>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</si>
  <si>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</si>
  <si>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</si>
  <si>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</si>
  <si>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</si>
  <si>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</si>
  <si>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</si>
  <si>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</si>
  <si>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</si>
  <si>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</si>
  <si>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</si>
  <si>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</si>
  <si>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</si>
  <si>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</si>
  <si>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</si>
  <si>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</si>
  <si>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</si>
  <si>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</si>
  <si>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</si>
  <si>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</si>
  <si>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</si>
  <si>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</si>
  <si>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</si>
  <si>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</si>
  <si>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</si>
  <si>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</si>
  <si>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</si>
  <si>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</si>
  <si>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</si>
  <si>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</si>
  <si>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</si>
  <si>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</si>
  <si>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</si>
  <si>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</si>
  <si>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</si>
  <si>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</si>
  <si>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</si>
  <si>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</si>
  <si>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</si>
  <si>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</si>
  <si>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</si>
  <si>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</si>
  <si>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</si>
  <si>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</si>
  <si>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</si>
  <si>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</si>
  <si>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</si>
  <si>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</si>
  <si>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</si>
  <si>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</si>
  <si>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</si>
  <si>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</si>
  <si>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</si>
  <si>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</si>
  <si>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</si>
  <si>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</si>
  <si>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</si>
  <si>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</si>
  <si>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</si>
  <si>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</si>
  <si>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</si>
  <si>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</si>
  <si>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</si>
  <si>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</si>
  <si>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</si>
  <si>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</si>
  <si>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</si>
  <si>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</si>
  <si>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</si>
  <si>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</si>
  <si>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</si>
  <si>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</si>
  <si>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</si>
  <si>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</si>
  <si>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</si>
  <si>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</si>
  <si>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</si>
  <si>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</si>
  <si>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</si>
  <si>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</si>
  <si>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</si>
  <si>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</si>
  <si>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</si>
  <si>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</si>
  <si>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</si>
  <si>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</si>
  <si>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</si>
  <si>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</si>
  <si>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</si>
  <si>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</si>
  <si>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</si>
  <si>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</si>
  <si>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</si>
  <si>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</si>
  <si>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</si>
  <si>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</si>
  <si>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</si>
  <si>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</si>
  <si>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</si>
  <si>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</si>
  <si>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</si>
  <si>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</si>
  <si>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</si>
  <si>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</si>
  <si>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</si>
  <si>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</si>
  <si>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</si>
  <si>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</si>
  <si>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</si>
  <si>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</si>
  <si>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</si>
  <si>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</si>
  <si>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</si>
  <si>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</si>
  <si>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</si>
  <si>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</si>
  <si>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</si>
  <si>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</si>
  <si>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</si>
  <si>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</si>
  <si>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</si>
  <si>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</si>
  <si>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</si>
  <si>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</si>
  <si>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</si>
  <si>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</si>
  <si>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</si>
  <si>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</si>
  <si>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</si>
  <si>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</si>
  <si>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</si>
  <si>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</si>
  <si>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</si>
  <si>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</si>
  <si>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</si>
  <si>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</si>
  <si>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</si>
  <si>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</si>
  <si>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</si>
  <si>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</si>
  <si>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</si>
  <si>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</si>
  <si>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</si>
  <si>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</si>
  <si>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</si>
  <si>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</si>
  <si>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</si>
  <si>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</si>
  <si>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</si>
  <si>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</si>
  <si>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</si>
  <si>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</si>
  <si>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</si>
  <si>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</si>
  <si>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</si>
  <si>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</si>
  <si>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</si>
  <si>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</si>
  <si>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</si>
  <si>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</si>
  <si>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</si>
  <si>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</si>
  <si>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</si>
  <si>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</si>
  <si>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</si>
  <si>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</si>
  <si>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</si>
  <si>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</si>
  <si>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</si>
  <si>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</si>
  <si>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</si>
  <si>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</si>
  <si>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</si>
  <si>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</si>
  <si>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</si>
  <si>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</si>
  <si>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</si>
  <si>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</si>
  <si>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</si>
  <si>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</si>
  <si>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</si>
  <si>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</si>
  <si>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</si>
  <si>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</si>
  <si>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</si>
  <si>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</si>
  <si>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</si>
  <si>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</si>
  <si>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</si>
  <si>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</si>
  <si>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</si>
  <si>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</si>
  <si>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</si>
  <si>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</si>
  <si>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</si>
  <si>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</si>
  <si>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</si>
  <si>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</si>
  <si>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</si>
  <si>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</si>
  <si>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</si>
  <si>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</si>
  <si>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</si>
  <si>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</si>
  <si>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</si>
  <si>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</si>
  <si>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</si>
  <si>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</si>
  <si>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</si>
  <si>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</si>
  <si>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</si>
  <si>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</si>
  <si>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</si>
  <si>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</si>
  <si>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</si>
  <si>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</si>
  <si>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</si>
  <si>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</si>
  <si>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</si>
  <si>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</si>
  <si>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</si>
  <si>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</si>
  <si>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</si>
  <si>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</si>
  <si>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</si>
  <si>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</si>
  <si>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</si>
  <si>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</si>
  <si>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</si>
  <si>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</si>
  <si>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</si>
  <si>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</si>
  <si>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</si>
  <si>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</si>
  <si>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</si>
  <si>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</si>
  <si>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</si>
  <si>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</si>
  <si>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</si>
  <si>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</si>
  <si>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</si>
  <si>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</si>
  <si>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</si>
  <si>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</si>
  <si>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</si>
  <si>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</si>
  <si>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</si>
  <si>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</si>
  <si>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</si>
  <si>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</si>
  <si>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</si>
  <si>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</si>
  <si>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</si>
  <si>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</si>
  <si>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</si>
  <si>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</si>
  <si>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</si>
  <si>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</si>
  <si>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</si>
  <si>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</si>
  <si>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</si>
  <si>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</si>
  <si>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</si>
  <si>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</si>
  <si>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</si>
  <si>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</si>
  <si>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</si>
  <si>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</si>
  <si>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</si>
  <si>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</si>
  <si>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</si>
  <si>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</si>
  <si>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</si>
  <si>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</si>
  <si>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</si>
  <si>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</si>
  <si>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</si>
  <si>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</si>
  <si>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</si>
  <si>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</si>
  <si>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</si>
  <si>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</si>
  <si>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</si>
  <si>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</si>
  <si>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</si>
  <si>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</si>
  <si>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</si>
  <si>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</si>
  <si>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</si>
  <si>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</si>
  <si>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</si>
  <si>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</si>
  <si>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</si>
  <si>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</si>
  <si>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</si>
  <si>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</si>
  <si>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</si>
  <si>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</si>
  <si>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</si>
  <si>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</si>
  <si>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</si>
  <si>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</si>
  <si>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</si>
  <si>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</si>
  <si>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</si>
  <si>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</si>
  <si>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</si>
  <si>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</si>
  <si>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</si>
  <si>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</si>
  <si>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</si>
  <si>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</si>
  <si>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</si>
  <si>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</si>
  <si>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</si>
  <si>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</si>
  <si>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</si>
  <si>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</si>
  <si>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</si>
  <si>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</si>
  <si>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</si>
  <si>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</si>
  <si>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</si>
  <si>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</si>
  <si>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</si>
  <si>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</si>
  <si>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</si>
  <si>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</si>
  <si>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</si>
  <si>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</si>
  <si>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</si>
  <si>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</si>
  <si>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</si>
  <si>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</si>
  <si>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</si>
  <si>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</si>
  <si>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</si>
  <si>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</si>
  <si>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</si>
  <si>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</si>
  <si>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</si>
  <si>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</si>
  <si>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</si>
  <si>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</si>
  <si>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</si>
  <si>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</si>
  <si>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</si>
  <si>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</si>
  <si>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</si>
  <si>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</si>
  <si>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</si>
  <si>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</si>
  <si>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</si>
  <si>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</si>
  <si>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</si>
  <si>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</si>
  <si>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</si>
  <si>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</si>
  <si>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</si>
  <si>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</si>
  <si>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</si>
  <si>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</si>
  <si>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</si>
  <si>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</si>
  <si>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</si>
  <si>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</si>
  <si>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</si>
  <si>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</si>
  <si>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</si>
  <si>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</si>
  <si>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</si>
  <si>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</si>
  <si>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</si>
  <si>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</si>
  <si>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</si>
  <si>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</si>
  <si>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</si>
  <si>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</si>
  <si>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</si>
  <si>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</si>
  <si>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</si>
  <si>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</si>
  <si>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</si>
  <si>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</si>
  <si>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</si>
  <si>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</si>
  <si>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</si>
  <si>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</si>
  <si>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</si>
  <si>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</si>
  <si>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</si>
  <si>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</si>
  <si>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</si>
  <si>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</si>
  <si>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</si>
  <si>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</si>
  <si>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</si>
  <si>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</si>
  <si>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</si>
  <si>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</si>
  <si>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</si>
  <si>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</si>
  <si>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</si>
  <si>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</si>
  <si>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</si>
  <si>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</si>
  <si>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</si>
  <si>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</si>
  <si>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</si>
  <si>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</si>
  <si>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</si>
  <si>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</si>
  <si>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</si>
  <si>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</si>
  <si>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</si>
  <si>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</si>
  <si>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</si>
  <si>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</si>
  <si>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</si>
  <si>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</si>
  <si>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</si>
  <si>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</si>
  <si>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</si>
  <si>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</si>
  <si>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</si>
  <si>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</si>
  <si>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</si>
  <si>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</si>
  <si>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</si>
  <si>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</si>
  <si>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</si>
  <si>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</si>
  <si>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</si>
  <si>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</si>
  <si>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</si>
  <si>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</si>
  <si>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</si>
  <si>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</si>
  <si>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</si>
  <si>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</si>
  <si>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</si>
  <si>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</si>
  <si>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</si>
  <si>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</si>
  <si>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</si>
  <si>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</si>
  <si>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</si>
  <si>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</si>
  <si>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</si>
  <si>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</si>
  <si>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</si>
  <si>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</si>
  <si>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</si>
  <si>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</si>
  <si>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</si>
  <si>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</si>
  <si>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</si>
  <si>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</si>
  <si>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</si>
  <si>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</si>
  <si>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</si>
  <si>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</si>
  <si>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</si>
  <si>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</si>
  <si>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</si>
  <si>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</si>
  <si>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</si>
  <si>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</si>
  <si>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</si>
  <si>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</si>
  <si>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</si>
  <si>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</si>
  <si>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</si>
  <si>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</si>
  <si>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</si>
  <si>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</si>
  <si>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</si>
  <si>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</si>
  <si>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</si>
  <si>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</si>
  <si>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</si>
  <si>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</si>
  <si>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</si>
  <si>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</si>
  <si>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</si>
  <si>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</si>
  <si>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</si>
  <si>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</si>
  <si>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</si>
  <si>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</si>
  <si>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</si>
  <si>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</si>
  <si>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</si>
  <si>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</si>
  <si>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</si>
  <si>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</si>
  <si>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</si>
  <si>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</si>
  <si>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</si>
  <si>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</si>
  <si>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</si>
  <si>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</si>
  <si>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</si>
  <si>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</si>
  <si>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</si>
  <si>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</si>
  <si>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</si>
  <si>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</si>
  <si>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</si>
  <si>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</si>
  <si>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</si>
  <si>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</si>
  <si>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</si>
  <si>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</si>
  <si>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</si>
  <si>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</si>
  <si>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</si>
  <si>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</si>
  <si>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</si>
  <si>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</si>
  <si>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</si>
  <si>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</si>
  <si>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</si>
  <si>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</si>
  <si>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</si>
  <si>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</si>
  <si>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</si>
  <si>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</si>
  <si>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</si>
  <si>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</si>
  <si>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</si>
  <si>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</si>
  <si>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</si>
  <si>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</si>
  <si>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</si>
  <si>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</si>
  <si>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</si>
  <si>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</si>
  <si>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</si>
  <si>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</si>
  <si>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</si>
  <si>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</si>
  <si>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</si>
  <si>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</si>
  <si>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</si>
  <si>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</si>
  <si>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</si>
  <si>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</si>
  <si>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</si>
  <si>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</si>
  <si>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</si>
  <si>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</si>
  <si>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</si>
  <si>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</si>
  <si>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</si>
  <si>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</si>
  <si>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</si>
  <si>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</si>
  <si>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</si>
  <si>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</si>
  <si>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</si>
  <si>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</si>
  <si>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</si>
  <si>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</si>
  <si>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</si>
  <si>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</si>
  <si>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</si>
  <si>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</si>
  <si>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</si>
  <si>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</si>
  <si>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</si>
  <si>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</si>
  <si>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</si>
  <si>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</si>
  <si>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</si>
  <si>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</si>
  <si>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</si>
  <si>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</si>
  <si>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</si>
  <si>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</si>
  <si>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</si>
  <si>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</si>
  <si>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</si>
  <si>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</si>
  <si>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</si>
  <si>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</si>
  <si>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</si>
  <si>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</si>
  <si>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</si>
  <si>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</si>
  <si>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</si>
  <si>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</si>
  <si>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</si>
  <si>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</si>
  <si>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</si>
  <si>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</si>
  <si>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</si>
  <si>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</si>
  <si>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</si>
  <si>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</si>
  <si>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</si>
  <si>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</si>
  <si>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</si>
  <si>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</si>
  <si>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</si>
  <si>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</si>
  <si>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</si>
  <si>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</si>
  <si>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</si>
  <si>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</si>
  <si>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</si>
  <si>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</si>
  <si>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</si>
  <si>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</si>
  <si>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</si>
  <si>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</si>
  <si>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</si>
  <si>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</si>
  <si>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</si>
  <si>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</si>
  <si>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</si>
  <si>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</si>
  <si>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</si>
  <si>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</si>
  <si>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</si>
  <si>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</si>
  <si>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</si>
  <si>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</si>
  <si>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</si>
  <si>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</si>
  <si>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</si>
  <si>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</si>
  <si>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</si>
  <si>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</si>
  <si>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</si>
  <si>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</si>
  <si>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</si>
  <si>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</si>
  <si>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</si>
  <si>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</si>
  <si>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</si>
  <si>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</si>
  <si>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</si>
  <si>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</si>
  <si>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</si>
  <si>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</si>
  <si>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</si>
  <si>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</si>
  <si>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</si>
  <si>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</si>
  <si>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</si>
  <si>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</si>
  <si>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</si>
  <si>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</si>
  <si>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</si>
  <si>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</si>
  <si>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</si>
  <si>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</si>
  <si>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</si>
  <si>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</si>
  <si>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</si>
  <si>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</si>
  <si>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</si>
  <si>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</si>
  <si>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</si>
  <si>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</si>
  <si>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</si>
  <si>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</si>
  <si>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</si>
  <si>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</si>
  <si>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</si>
  <si>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</si>
  <si>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</si>
  <si>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</si>
  <si>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</si>
  <si>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</si>
  <si>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</si>
  <si>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</si>
  <si>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</si>
  <si>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</si>
  <si>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</si>
  <si>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</si>
  <si>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</si>
  <si>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</si>
  <si>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</si>
  <si>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</si>
  <si>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</si>
  <si>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</si>
  <si>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</si>
  <si>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</si>
  <si>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</si>
  <si>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</si>
  <si>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</si>
  <si>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</si>
  <si>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</si>
  <si>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</si>
  <si>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</si>
  <si>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</si>
  <si>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</si>
  <si>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</si>
  <si>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</si>
  <si>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</si>
  <si>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</si>
  <si>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</si>
  <si>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</si>
  <si>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</si>
  <si>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</si>
  <si>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</si>
  <si>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</si>
  <si>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</si>
  <si>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</si>
  <si>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</si>
  <si>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</si>
  <si>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</si>
  <si>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</si>
  <si>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</si>
  <si>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</si>
  <si>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</si>
  <si>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</si>
  <si>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</si>
  <si>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</si>
  <si>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</si>
  <si>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</si>
  <si>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</si>
  <si>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</si>
  <si>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</si>
  <si>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</si>
  <si>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</si>
  <si>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</si>
  <si>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</si>
  <si>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</si>
  <si>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</si>
  <si>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</si>
  <si>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</si>
  <si>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</si>
  <si>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</si>
  <si>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</si>
  <si>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</si>
  <si>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</si>
  <si>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</si>
  <si>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</si>
  <si>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</si>
  <si>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</si>
  <si>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</si>
  <si>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</si>
  <si>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</si>
  <si>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</si>
  <si>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</si>
  <si>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</si>
  <si>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</si>
  <si>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</si>
  <si>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</si>
  <si>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</si>
  <si>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</si>
  <si>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</si>
  <si>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</si>
  <si>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</si>
  <si>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</si>
  <si>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</si>
  <si>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</si>
  <si>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</si>
  <si>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</si>
  <si>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</si>
  <si>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</si>
  <si>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</si>
  <si>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</si>
  <si>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</si>
  <si>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</si>
  <si>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</si>
  <si>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</si>
  <si>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</si>
  <si>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</si>
  <si>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</si>
  <si>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</si>
  <si>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</si>
  <si>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</si>
  <si>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</si>
  <si>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</si>
  <si>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</si>
  <si>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</si>
  <si>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</si>
  <si>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</si>
  <si>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</si>
  <si>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</si>
  <si>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</si>
  <si>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</si>
  <si>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</si>
  <si>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</si>
  <si>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</si>
  <si>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</si>
  <si>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</si>
  <si>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</si>
  <si>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</si>
  <si>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</si>
  <si>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</si>
  <si>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</si>
  <si>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</si>
  <si>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</si>
  <si>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</si>
  <si>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</si>
  <si>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</si>
  <si>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</si>
  <si>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</si>
  <si>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</si>
  <si>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</si>
  <si>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</si>
  <si>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</si>
  <si>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</si>
  <si>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</si>
  <si>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</si>
  <si>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</si>
  <si>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</si>
  <si>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</si>
  <si>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</si>
  <si>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</si>
  <si>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</si>
  <si>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</si>
  <si>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</si>
  <si>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</si>
  <si>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</si>
  <si>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</si>
  <si>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</si>
  <si>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</si>
  <si>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</si>
  <si>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</si>
  <si>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</si>
  <si>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</si>
  <si>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</si>
  <si>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</si>
  <si>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</si>
  <si>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</si>
  <si>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</si>
  <si>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</si>
  <si>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</si>
  <si>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</si>
  <si>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</si>
  <si>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</si>
  <si>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</si>
  <si>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</si>
  <si>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</si>
  <si>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</si>
  <si>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</si>
  <si>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</si>
  <si>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</si>
  <si>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</si>
  <si>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</si>
  <si>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</si>
  <si>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</si>
  <si>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</si>
  <si>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</si>
  <si>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</si>
  <si>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</si>
  <si>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</si>
  <si>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</si>
  <si>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</si>
  <si>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</si>
  <si>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</si>
  <si>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</si>
  <si>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</si>
  <si>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</si>
  <si>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</si>
  <si>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</si>
  <si>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</si>
  <si>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</si>
  <si>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</si>
  <si>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</si>
  <si>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</si>
  <si>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</si>
  <si>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</si>
  <si>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</si>
  <si>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</si>
  <si>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</si>
  <si>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</si>
  <si>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</si>
  <si>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</si>
  <si>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</si>
  <si>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</si>
  <si>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</si>
  <si>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</si>
  <si>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</si>
  <si>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</si>
  <si>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</si>
  <si>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</si>
  <si>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</si>
  <si>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</si>
  <si>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</si>
  <si>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</si>
  <si>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</si>
  <si>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</si>
  <si>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</si>
  <si>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</si>
  <si>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</si>
  <si>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</si>
  <si>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</si>
  <si>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</si>
  <si>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</si>
  <si>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</si>
  <si>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</si>
  <si>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</si>
  <si>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</si>
  <si>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</si>
  <si>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</si>
  <si>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</si>
  <si>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</si>
  <si>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</si>
  <si>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</si>
  <si>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</si>
  <si>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</si>
  <si>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</si>
  <si>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</si>
  <si>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</si>
  <si>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</si>
  <si>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</si>
  <si>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</si>
  <si>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</si>
  <si>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</si>
  <si>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</si>
  <si>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</si>
  <si>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</si>
  <si>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</si>
  <si>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</si>
  <si>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</si>
  <si>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</si>
  <si>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</si>
  <si>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</si>
  <si>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</si>
  <si>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</si>
  <si>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</si>
  <si>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</si>
  <si>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</si>
  <si>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</si>
  <si>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</si>
  <si>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</si>
  <si>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</si>
  <si>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</si>
  <si>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</si>
  <si>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</si>
  <si>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</si>
  <si>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</si>
  <si>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</si>
  <si>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</si>
  <si>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</si>
  <si>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</si>
  <si>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</si>
  <si>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</si>
  <si>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</si>
  <si>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</si>
  <si>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</si>
  <si>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</si>
  <si>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</si>
  <si>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</si>
  <si>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</si>
  <si>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</si>
  <si>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</si>
  <si>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</si>
  <si>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</si>
  <si>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</si>
  <si>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</si>
  <si>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</si>
  <si>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</si>
  <si>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</si>
  <si>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</si>
  <si>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</si>
  <si>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</si>
  <si>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</si>
  <si>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</si>
  <si>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</si>
  <si>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</si>
  <si>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</si>
  <si>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</si>
  <si>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</si>
  <si>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</si>
  <si>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</si>
  <si>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</si>
  <si>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</si>
  <si>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</si>
  <si>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</si>
  <si>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</si>
  <si>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</si>
  <si>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</si>
  <si>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</si>
  <si>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</si>
  <si>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</si>
  <si>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</si>
  <si>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</si>
  <si>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</si>
  <si>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</si>
  <si>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</si>
  <si>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</si>
  <si>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</si>
  <si>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</si>
  <si>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</si>
  <si>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</si>
  <si>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</si>
  <si>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</si>
  <si>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</si>
  <si>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</si>
  <si>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</si>
  <si>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</si>
  <si>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</si>
  <si>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</si>
  <si>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</si>
  <si>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</si>
  <si>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</si>
  <si>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</si>
  <si>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</si>
  <si>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</si>
  <si>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</si>
  <si>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</si>
  <si>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</si>
  <si>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</si>
  <si>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</si>
  <si>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</si>
  <si>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</si>
  <si>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</si>
  <si>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</si>
  <si>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</si>
  <si>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</si>
  <si>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</si>
  <si>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</si>
  <si>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</si>
  <si>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</si>
  <si>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</si>
  <si>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</si>
  <si>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</si>
  <si>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</si>
  <si>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</si>
  <si>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</si>
  <si>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</si>
  <si>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</si>
  <si>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</si>
  <si>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</si>
  <si>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</si>
  <si>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</si>
  <si>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</si>
  <si>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</si>
  <si>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</si>
  <si>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</si>
  <si>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</si>
  <si>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</si>
  <si>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</si>
  <si>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</si>
  <si>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</si>
  <si>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</si>
  <si>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</si>
  <si>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</si>
  <si>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</si>
  <si>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</si>
  <si>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</si>
  <si>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</si>
  <si>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</si>
  <si>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</si>
  <si>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</si>
  <si>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</si>
  <si>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</si>
  <si>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</si>
  <si>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</si>
  <si>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</si>
  <si>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</si>
  <si>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</si>
  <si>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</si>
  <si>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</si>
  <si>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</si>
  <si>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</si>
  <si>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</si>
  <si>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</si>
  <si>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</si>
  <si>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</si>
  <si>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</si>
  <si>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</si>
  <si>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</si>
  <si>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</si>
  <si>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</si>
  <si>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</si>
  <si>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</si>
  <si>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</si>
  <si>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</si>
  <si>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</si>
  <si>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</si>
  <si>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</si>
  <si>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</si>
  <si>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</si>
  <si>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</si>
  <si>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</si>
  <si>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</si>
  <si>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</si>
  <si>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</si>
  <si>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</si>
  <si>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</si>
  <si>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</si>
  <si>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</si>
  <si>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</si>
  <si>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</si>
  <si>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</si>
  <si>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</si>
  <si>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</si>
  <si>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</si>
  <si>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</si>
  <si>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</si>
  <si>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</si>
  <si>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</si>
  <si>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</si>
  <si>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</si>
  <si>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</si>
  <si>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</si>
  <si>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</si>
  <si>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</si>
  <si>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</si>
  <si>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</si>
  <si>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</si>
  <si>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</si>
  <si>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</si>
  <si>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</si>
  <si>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</si>
  <si>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</si>
  <si>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</si>
  <si>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</si>
  <si>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</si>
  <si>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</si>
  <si>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</si>
  <si>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</si>
  <si>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</si>
  <si>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</si>
  <si>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</si>
  <si>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</si>
  <si>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</si>
  <si>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</si>
  <si>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</si>
  <si>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</si>
  <si>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</si>
  <si>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</si>
  <si>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</si>
  <si>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</si>
  <si>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</si>
  <si>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</si>
  <si>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</si>
  <si>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</si>
  <si>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</si>
  <si>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</si>
  <si>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</si>
  <si>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</si>
  <si>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</si>
  <si>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</si>
  <si>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</si>
  <si>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</si>
  <si>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</si>
  <si>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</si>
  <si>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</si>
  <si>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</si>
  <si>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</si>
  <si>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</si>
  <si>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</si>
  <si>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</si>
  <si>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</si>
  <si>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</si>
  <si>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</si>
  <si>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</si>
  <si>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</si>
  <si>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</si>
  <si>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</si>
  <si>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</si>
  <si>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</si>
  <si>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</si>
  <si>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</si>
  <si>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</si>
  <si>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</si>
  <si>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</si>
  <si>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</si>
  <si>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</si>
  <si>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</si>
  <si>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</si>
  <si>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</si>
  <si>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</si>
  <si>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</si>
  <si>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</si>
  <si>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</si>
  <si>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</si>
  <si>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</si>
  <si>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</si>
  <si>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</si>
  <si>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</si>
  <si>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</si>
  <si>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</si>
  <si>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</si>
  <si>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</si>
  <si>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</si>
  <si>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</si>
  <si>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</si>
  <si>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</si>
  <si>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</si>
  <si>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</si>
  <si>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</si>
  <si>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</si>
  <si>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</si>
  <si>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</si>
  <si>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</si>
  <si>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</si>
  <si>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</si>
  <si>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</si>
  <si>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</si>
  <si>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</si>
  <si>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</si>
  <si>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</si>
  <si>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</si>
  <si>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</si>
  <si>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</si>
  <si>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</si>
  <si>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</si>
  <si>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</si>
  <si>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</si>
  <si>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</si>
  <si>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</si>
  <si>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</si>
  <si>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</si>
  <si>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</si>
  <si>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</si>
  <si>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</si>
  <si>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</si>
  <si>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</si>
  <si>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</si>
  <si>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</si>
  <si>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</si>
  <si>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</si>
  <si>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</si>
  <si>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</si>
  <si>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</si>
  <si>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</si>
  <si>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</si>
  <si>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</si>
  <si>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</si>
  <si>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</si>
  <si>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</si>
  <si>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</si>
  <si>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</si>
  <si>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</si>
  <si>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</si>
  <si>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</si>
  <si>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</si>
  <si>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</si>
  <si>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</si>
  <si>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</si>
  <si>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</si>
  <si>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</si>
  <si>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</si>
  <si>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</si>
  <si>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</si>
  <si>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</si>
  <si>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</si>
  <si>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</si>
  <si>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</si>
  <si>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</si>
  <si>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</si>
  <si>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</si>
  <si>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</si>
  <si>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</si>
  <si>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</si>
  <si>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</si>
  <si>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</si>
  <si>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</si>
  <si>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</si>
  <si>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</si>
  <si>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</si>
  <si>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</si>
  <si>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</si>
  <si>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</si>
  <si>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</si>
  <si>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</si>
  <si>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</si>
  <si>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</si>
  <si>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</si>
  <si>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</si>
  <si>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</si>
  <si>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</si>
  <si>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</si>
  <si>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</si>
  <si>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</si>
  <si>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</si>
  <si>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</si>
  <si>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</si>
  <si>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</si>
  <si>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</si>
  <si>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</si>
  <si>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</si>
  <si>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</si>
  <si>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</si>
  <si>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</si>
  <si>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</si>
  <si>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</si>
  <si>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</si>
  <si>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</si>
  <si>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</si>
  <si>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</si>
  <si>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</si>
  <si>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</si>
  <si>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</si>
  <si>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</si>
  <si>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</si>
  <si>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</si>
  <si>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</si>
  <si>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</si>
  <si>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</si>
  <si>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</si>
  <si>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</si>
  <si>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</si>
  <si>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</si>
  <si>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</si>
  <si>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</si>
  <si>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</si>
  <si>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</si>
  <si>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</si>
  <si>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</si>
  <si>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</si>
  <si>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</si>
  <si>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</si>
  <si>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</si>
  <si>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</si>
  <si>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</si>
  <si>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</si>
  <si>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</si>
  <si>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</si>
  <si>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</si>
  <si>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</si>
  <si>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</si>
  <si>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</si>
  <si>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</si>
  <si>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</si>
  <si>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</si>
  <si>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</si>
  <si>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</si>
  <si>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</si>
  <si>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</si>
  <si>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</si>
  <si>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</si>
  <si>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</si>
  <si>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</si>
  <si>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</si>
  <si>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</si>
  <si>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</si>
  <si>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</si>
  <si>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</si>
  <si>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</si>
  <si>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</si>
  <si>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</si>
  <si>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</si>
  <si>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</si>
  <si>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</si>
  <si>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</si>
  <si>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</si>
  <si>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</si>
  <si>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</si>
  <si>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</si>
  <si>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</si>
  <si>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</si>
  <si>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</si>
  <si>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</si>
  <si>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</si>
  <si>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</si>
  <si>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</si>
  <si>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</si>
  <si>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</si>
  <si>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</si>
  <si>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</si>
  <si>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</si>
  <si>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</si>
  <si>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</si>
  <si>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</si>
  <si>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</si>
  <si>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</si>
  <si>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</si>
  <si>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</si>
  <si>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</si>
  <si>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</si>
  <si>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</si>
  <si>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</si>
  <si>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</si>
  <si>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</si>
  <si>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</si>
  <si>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</si>
  <si>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</si>
  <si>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</si>
  <si>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</si>
  <si>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</si>
  <si>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</si>
  <si>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</si>
  <si>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</si>
  <si>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</si>
  <si>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</si>
  <si>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</si>
  <si>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</si>
  <si>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</si>
  <si>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</si>
  <si>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</si>
  <si>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</si>
  <si>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</si>
  <si>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</si>
  <si>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</si>
  <si>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</si>
  <si>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</si>
  <si>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</si>
  <si>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</si>
  <si>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</si>
  <si>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</si>
  <si>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</si>
  <si>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</si>
  <si>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</si>
  <si>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</si>
  <si>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</si>
  <si>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</si>
  <si>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</si>
  <si>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</si>
  <si>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</si>
  <si>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</si>
  <si>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</si>
  <si>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</si>
  <si>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</si>
  <si>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</si>
  <si>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</si>
  <si>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</si>
  <si>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</si>
  <si>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</si>
  <si>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</si>
  <si>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</si>
  <si>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</si>
  <si>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</si>
  <si>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</si>
  <si>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</si>
  <si>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</si>
  <si>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</si>
  <si>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</si>
  <si>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</si>
  <si>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</si>
  <si>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</si>
  <si>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</si>
  <si>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</si>
  <si>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</si>
  <si>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</si>
  <si>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</si>
  <si>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</si>
  <si>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</si>
  <si>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</si>
  <si>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</si>
  <si>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</si>
  <si>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</si>
  <si>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</si>
  <si>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</si>
  <si>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</si>
  <si>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</si>
  <si>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</si>
  <si>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</si>
  <si>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</si>
  <si>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</si>
  <si>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</si>
  <si>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</si>
  <si>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</si>
  <si>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</si>
  <si>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</si>
  <si>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</si>
  <si>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</si>
  <si>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</si>
  <si>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</si>
  <si>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</si>
  <si>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</si>
  <si>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</si>
  <si>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</si>
  <si>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</si>
  <si>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</si>
  <si>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</si>
  <si>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</si>
  <si>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</si>
  <si>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</si>
  <si>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</si>
  <si>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</si>
  <si>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</si>
  <si>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</si>
  <si>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</si>
  <si>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</si>
  <si>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</si>
  <si>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</si>
  <si>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</si>
  <si>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</si>
  <si>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</si>
  <si>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</si>
  <si>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</si>
  <si>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</si>
  <si>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</si>
  <si>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</si>
  <si>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</si>
  <si>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</si>
  <si>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</si>
  <si>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</si>
  <si>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</si>
  <si>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</si>
  <si>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</si>
  <si>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</si>
  <si>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</si>
  <si>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</si>
  <si>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</si>
  <si>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</si>
  <si>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</si>
  <si>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</si>
  <si>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</si>
  <si>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</si>
  <si>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</si>
  <si>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</si>
  <si>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</si>
  <si>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</si>
  <si>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</si>
  <si>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</si>
  <si>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</si>
  <si>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</si>
  <si>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</si>
  <si>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</si>
  <si>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</si>
  <si>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</si>
  <si>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</si>
  <si>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</si>
  <si>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</si>
  <si>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</si>
  <si>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</si>
  <si>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</si>
  <si>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</si>
  <si>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</si>
  <si>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</si>
  <si>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</si>
  <si>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</si>
  <si>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</si>
  <si>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</si>
  <si>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</si>
  <si>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</si>
  <si>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</si>
  <si>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</si>
  <si>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</si>
  <si>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</si>
  <si>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</si>
  <si>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</si>
  <si>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</si>
  <si>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</si>
  <si>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</si>
  <si>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</si>
  <si>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</si>
  <si>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</si>
  <si>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</si>
  <si>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</si>
  <si>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</si>
  <si>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</si>
  <si>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</si>
  <si>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</si>
  <si>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</si>
  <si>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</si>
  <si>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</si>
  <si>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</si>
  <si>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</si>
  <si>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</si>
  <si>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</si>
  <si>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</si>
  <si>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</si>
  <si>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</si>
  <si>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</si>
  <si>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</si>
  <si>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</si>
  <si>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</si>
  <si>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</si>
  <si>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</si>
  <si>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</si>
  <si>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</si>
  <si>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</si>
  <si>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</si>
  <si>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</si>
  <si>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</si>
  <si>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</si>
  <si>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</si>
  <si>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</si>
  <si>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</si>
  <si>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</si>
  <si>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</si>
  <si>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</si>
  <si>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</si>
  <si>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</si>
  <si>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</si>
  <si>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</si>
  <si>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</si>
  <si>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</si>
  <si>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</si>
  <si>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</si>
  <si>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</si>
  <si>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</si>
  <si>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</si>
  <si>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</si>
  <si>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</si>
  <si>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</si>
  <si>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</si>
  <si>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</si>
  <si>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</si>
  <si>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</si>
  <si>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</si>
  <si>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</si>
  <si>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</si>
  <si>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</si>
  <si>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</si>
  <si>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</si>
  <si>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</si>
  <si>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</si>
  <si>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</si>
  <si>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</si>
  <si>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</si>
  <si>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</si>
  <si>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</si>
  <si>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</si>
  <si>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</si>
  <si>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</si>
  <si>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</si>
  <si>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</si>
  <si>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</si>
  <si>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</si>
  <si>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</si>
  <si>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</si>
  <si>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</si>
  <si>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</si>
  <si>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</si>
  <si>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</si>
  <si>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</si>
  <si>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</si>
  <si>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</si>
  <si>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</si>
  <si>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</si>
  <si>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</si>
  <si>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</si>
  <si>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</si>
  <si>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</si>
  <si>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</si>
  <si>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</si>
  <si>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</si>
  <si>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</si>
  <si>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</si>
  <si>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</si>
  <si>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</si>
  <si>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</si>
  <si>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</si>
  <si>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</si>
  <si>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</si>
  <si>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</si>
  <si>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</si>
  <si>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</si>
  <si>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</si>
  <si>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</si>
  <si>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</si>
  <si>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</si>
  <si>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</si>
  <si>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</si>
  <si>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</si>
  <si>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</si>
  <si>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</si>
  <si>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</si>
  <si>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</si>
  <si>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</si>
  <si>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</si>
  <si>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</si>
  <si>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</si>
  <si>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</si>
  <si>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</si>
  <si>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</si>
  <si>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</si>
  <si>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</si>
  <si>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</si>
  <si>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</si>
  <si>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</si>
  <si>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</si>
  <si>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</si>
  <si>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</si>
  <si>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</si>
  <si>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</si>
  <si>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</si>
  <si>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</si>
  <si>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</si>
  <si>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</si>
  <si>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</si>
  <si>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</si>
  <si>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</si>
  <si>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</si>
  <si>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</si>
  <si>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</si>
  <si>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</si>
  <si>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</si>
  <si>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</si>
  <si>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</si>
  <si>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</si>
  <si>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</si>
  <si>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</si>
  <si>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</si>
  <si>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</si>
  <si>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</si>
  <si>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</si>
  <si>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</si>
  <si>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</si>
  <si>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</si>
  <si>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</si>
  <si>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</si>
  <si>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</si>
  <si>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</si>
  <si>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</si>
  <si>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</si>
  <si>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</si>
  <si>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</si>
  <si>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</si>
  <si>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</si>
  <si>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</si>
  <si>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</si>
  <si>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</si>
  <si>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</si>
  <si>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</si>
  <si>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</si>
  <si>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</si>
  <si>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</si>
  <si>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</si>
  <si>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</si>
  <si>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</si>
  <si>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</si>
  <si>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</si>
  <si>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</si>
  <si>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</si>
  <si>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</si>
  <si>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</si>
  <si>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</si>
  <si>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</si>
  <si>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</si>
  <si>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</si>
  <si>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</si>
  <si>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</si>
  <si>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</si>
  <si>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</si>
  <si>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</si>
  <si>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</si>
  <si>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</si>
  <si>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</si>
  <si>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</si>
  <si>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</si>
  <si>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</si>
  <si>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</si>
  <si>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</si>
  <si>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</si>
  <si>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</si>
  <si>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</si>
  <si>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</si>
  <si>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</si>
  <si>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</si>
  <si>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</si>
  <si>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</si>
  <si>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</si>
  <si>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</si>
  <si>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</si>
  <si>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</si>
  <si>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</si>
  <si>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</si>
  <si>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</si>
  <si>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</si>
  <si>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</si>
  <si>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</si>
  <si>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</si>
  <si>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</si>
  <si>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</si>
  <si>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</si>
  <si>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</si>
  <si>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</si>
  <si>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</si>
  <si>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</si>
  <si>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</si>
  <si>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</si>
  <si>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</si>
  <si>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</si>
  <si>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</si>
  <si>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</si>
  <si>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</si>
  <si>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</si>
  <si>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</si>
  <si>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</si>
  <si>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</si>
  <si>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</si>
  <si>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</si>
  <si>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</si>
  <si>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</si>
  <si>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</si>
  <si>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</si>
  <si>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</si>
  <si>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</si>
  <si>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</si>
  <si>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</si>
  <si>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</si>
  <si>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</si>
  <si>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</si>
  <si>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</si>
  <si>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</si>
  <si>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</si>
  <si>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</si>
  <si>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</si>
  <si>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</si>
  <si>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</si>
  <si>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</si>
  <si>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</si>
  <si>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</si>
  <si>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</si>
  <si>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</si>
  <si>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</si>
  <si>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</si>
  <si>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</si>
  <si>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</si>
  <si>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</si>
  <si>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</si>
  <si>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</si>
  <si>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</si>
  <si>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</si>
  <si>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</si>
  <si>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</si>
  <si>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</si>
  <si>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</si>
  <si>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</si>
  <si>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</si>
  <si>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</si>
  <si>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</si>
  <si>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</si>
  <si>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</si>
  <si>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</si>
  <si>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</si>
  <si>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</si>
  <si>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</si>
  <si>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</si>
  <si>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</si>
  <si>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</si>
  <si>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</si>
  <si>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</si>
  <si>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</si>
  <si>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</si>
  <si>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</si>
  <si>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</si>
  <si>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</si>
  <si>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</si>
  <si>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</si>
  <si>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</si>
  <si>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</si>
  <si>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</si>
  <si>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</si>
  <si>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</si>
  <si>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</si>
  <si>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</si>
  <si>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</si>
  <si>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</si>
  <si>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</si>
  <si>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</si>
  <si>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</si>
  <si>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</si>
  <si>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</si>
  <si>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</si>
  <si>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</si>
  <si>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</si>
  <si>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</si>
  <si>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</si>
  <si>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</si>
  <si>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</si>
  <si>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</si>
  <si>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</si>
  <si>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</si>
  <si>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</si>
  <si>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</si>
  <si>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</si>
  <si>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</si>
  <si>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</si>
  <si>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</si>
  <si>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</si>
  <si>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</si>
  <si>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</si>
  <si>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</si>
  <si>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</si>
  <si>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</si>
  <si>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</si>
  <si>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</si>
  <si>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</si>
  <si>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</si>
  <si>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</si>
  <si>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</si>
  <si>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</si>
  <si>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</si>
  <si>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</si>
  <si>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</si>
  <si>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</si>
  <si>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</si>
  <si>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</si>
  <si>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</si>
  <si>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</si>
  <si>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</si>
  <si>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</si>
  <si>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</si>
  <si>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</si>
  <si>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</si>
  <si>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</si>
  <si>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</si>
  <si>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</si>
  <si>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</si>
  <si>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</si>
  <si>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</si>
  <si>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</si>
  <si>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</si>
  <si>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</si>
  <si>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</si>
  <si>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</si>
  <si>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</si>
  <si>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</si>
  <si>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</si>
  <si>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</si>
  <si>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</si>
  <si>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</si>
  <si>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</si>
  <si>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</si>
  <si>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</si>
  <si>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</si>
  <si>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</si>
  <si>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</si>
  <si>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</si>
  <si>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</si>
  <si>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</si>
  <si>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</si>
  <si>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</si>
  <si>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</si>
  <si>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</si>
  <si>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</si>
  <si>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</si>
  <si>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</si>
  <si>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</si>
  <si>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</si>
  <si>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</si>
  <si>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</si>
  <si>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</si>
  <si>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</si>
  <si>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</si>
  <si>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</si>
  <si>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</si>
  <si>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</si>
  <si>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</si>
  <si>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</si>
  <si>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</si>
  <si>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</si>
  <si>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</si>
  <si>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</si>
  <si>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</si>
  <si>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</si>
  <si>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</si>
  <si>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</si>
  <si>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</si>
  <si>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</si>
  <si>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</si>
  <si>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</si>
  <si>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</si>
  <si>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</si>
  <si>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</si>
  <si>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</si>
  <si>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</si>
  <si>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</si>
  <si>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</si>
  <si>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</si>
  <si>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</si>
  <si>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</si>
  <si>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</si>
  <si>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</si>
  <si>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</si>
  <si>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</si>
  <si>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</si>
  <si>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</si>
  <si>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</si>
  <si>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</si>
  <si>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</si>
  <si>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</si>
  <si>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</si>
  <si>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</si>
  <si>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</si>
  <si>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</si>
  <si>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</si>
  <si>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</si>
  <si>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</si>
  <si>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</si>
  <si>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</si>
  <si>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</si>
  <si>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</si>
  <si>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</si>
  <si>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</si>
  <si>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</si>
  <si>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</si>
  <si>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</si>
  <si>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</si>
  <si>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</si>
  <si>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</si>
  <si>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</si>
  <si>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</si>
  <si>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</si>
  <si>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</si>
  <si>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</si>
  <si>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</si>
  <si>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</si>
  <si>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</si>
  <si>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</si>
  <si>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</si>
  <si>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</si>
  <si>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</si>
  <si>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</si>
  <si>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</si>
  <si>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</si>
  <si>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</si>
  <si>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</si>
  <si>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</si>
  <si>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</si>
  <si>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</si>
  <si>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</si>
  <si>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</si>
  <si>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</si>
  <si>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</si>
  <si>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</si>
  <si>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</si>
  <si>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</si>
  <si>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</si>
  <si>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</si>
  <si>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</si>
  <si>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</si>
  <si>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</si>
  <si>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</si>
  <si>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</si>
  <si>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</si>
  <si>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</si>
  <si>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</si>
  <si>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</si>
  <si>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</si>
  <si>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</si>
  <si>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</si>
  <si>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</si>
  <si>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</si>
  <si>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</si>
  <si>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</si>
  <si>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</si>
  <si>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</si>
  <si>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</si>
  <si>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</si>
  <si>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</si>
  <si>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</si>
  <si>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</si>
  <si>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</si>
  <si>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</si>
  <si>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</si>
  <si>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</si>
  <si>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</si>
  <si>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</si>
  <si>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</si>
  <si>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</si>
  <si>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</si>
  <si>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</si>
  <si>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</si>
  <si>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</si>
  <si>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</si>
  <si>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</si>
  <si>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</si>
  <si>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</si>
  <si>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</si>
  <si>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</si>
  <si>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</si>
  <si>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</si>
  <si>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</si>
  <si>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</si>
  <si>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</si>
  <si>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</si>
  <si>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</si>
  <si>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</si>
  <si>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</si>
  <si>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</si>
  <si>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</si>
  <si>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</si>
  <si>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</si>
  <si>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</si>
  <si>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</si>
  <si>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</si>
  <si>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</si>
  <si>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</si>
  <si>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</si>
  <si>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</si>
  <si>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</si>
  <si>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</si>
  <si>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</si>
  <si>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</si>
  <si>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</si>
  <si>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</si>
  <si>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</si>
  <si>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</si>
  <si>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</si>
  <si>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</si>
  <si>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</si>
  <si>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</si>
  <si>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</si>
  <si>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</si>
  <si>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</si>
  <si>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</si>
  <si>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</si>
  <si>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</si>
  <si>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</si>
  <si>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</si>
  <si>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</si>
  <si>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</si>
  <si>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</si>
  <si>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</si>
  <si>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</si>
  <si>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</si>
  <si>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</si>
  <si>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</si>
  <si>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</si>
  <si>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</si>
  <si>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</si>
  <si>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</si>
  <si>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</si>
  <si>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</si>
  <si>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</si>
  <si>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</si>
  <si>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</si>
  <si>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</si>
  <si>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</si>
  <si>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</si>
  <si>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</si>
  <si>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</si>
  <si>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</si>
  <si>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</si>
  <si>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</si>
  <si>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</si>
  <si>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</si>
  <si>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</si>
  <si>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</si>
  <si>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</si>
  <si>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</si>
  <si>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</si>
  <si>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</si>
  <si>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</si>
  <si>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</si>
  <si>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</si>
  <si>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</si>
  <si>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</si>
  <si>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</si>
  <si>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</si>
  <si>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</si>
  <si>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</si>
  <si>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</si>
  <si>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</si>
  <si>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</si>
  <si>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</si>
  <si>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</si>
  <si>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</si>
  <si>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</si>
  <si>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</si>
  <si>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</si>
  <si>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</si>
  <si>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</si>
  <si>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</si>
  <si>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</si>
  <si>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</si>
  <si>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</si>
  <si>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</si>
  <si>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</si>
  <si>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</si>
  <si>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</si>
  <si>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</si>
  <si>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</si>
  <si>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</si>
  <si>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</si>
  <si>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</si>
  <si>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</si>
  <si>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</si>
  <si>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</si>
  <si>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</si>
  <si>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</si>
  <si>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</si>
  <si>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</si>
  <si>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</si>
  <si>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</si>
  <si>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</si>
  <si>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</si>
  <si>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</si>
  <si>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</si>
  <si>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</si>
  <si>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</si>
  <si>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</si>
  <si>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</si>
  <si>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</si>
  <si>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</si>
  <si>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</si>
  <si>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</si>
  <si>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</si>
  <si>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</si>
  <si>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</si>
  <si>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</si>
  <si>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</si>
  <si>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</si>
  <si>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</si>
  <si>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</si>
  <si>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</si>
  <si>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</si>
  <si>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</si>
  <si>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</si>
  <si>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</si>
  <si>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</si>
  <si>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</si>
  <si>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</si>
  <si>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</si>
  <si>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</si>
  <si>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</si>
  <si>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</si>
  <si>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</si>
  <si>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</si>
  <si>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</si>
  <si>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</si>
  <si>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</si>
  <si>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</si>
  <si>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</si>
  <si>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</si>
  <si>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</si>
  <si>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</si>
  <si>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</si>
  <si>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</si>
  <si>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</si>
  <si>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</si>
  <si>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</si>
  <si>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</si>
  <si>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</si>
  <si>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</si>
  <si>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</si>
  <si>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</si>
  <si>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</si>
  <si>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</si>
  <si>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</si>
  <si>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</si>
  <si>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</si>
  <si>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</si>
  <si>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</si>
  <si>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</si>
  <si>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</si>
  <si>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</si>
  <si>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</si>
  <si>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</si>
  <si>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</si>
  <si>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</si>
  <si>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</si>
  <si>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</si>
  <si>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</si>
  <si>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</si>
  <si>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</si>
  <si>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</si>
  <si>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</si>
  <si>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</si>
  <si>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</si>
  <si>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</si>
  <si>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</si>
  <si>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</si>
  <si>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</si>
  <si>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</si>
  <si>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</si>
  <si>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</si>
  <si>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</si>
  <si>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</si>
  <si>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</si>
  <si>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</si>
  <si>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</si>
  <si>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</si>
  <si>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</si>
  <si>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</si>
  <si>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</si>
  <si>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</si>
  <si>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</si>
  <si>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</si>
  <si>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</si>
  <si>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</si>
  <si>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</si>
  <si>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</si>
  <si>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</si>
  <si>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</si>
  <si>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</si>
  <si>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</si>
  <si>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</si>
  <si>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</si>
  <si>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</si>
  <si>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</si>
  <si>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</si>
  <si>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</si>
  <si>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</si>
  <si>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</si>
  <si>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</si>
  <si>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</si>
  <si>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</si>
  <si>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</si>
  <si>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</si>
  <si>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</si>
  <si>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</si>
  <si>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</si>
  <si>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</si>
  <si>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</si>
  <si>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</si>
  <si>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</si>
  <si>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</si>
  <si>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</si>
  <si>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</si>
  <si>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</si>
  <si>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</si>
  <si>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</si>
  <si>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</si>
  <si>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</si>
  <si>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</si>
  <si>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</si>
  <si>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</si>
  <si>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</si>
  <si>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</si>
  <si>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</si>
  <si>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</si>
  <si>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</si>
  <si>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</si>
  <si>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</si>
  <si>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</si>
  <si>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</si>
  <si>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</si>
  <si>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</si>
  <si>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</si>
  <si>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</si>
  <si>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</si>
  <si>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</si>
  <si>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</si>
  <si>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</si>
  <si>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</si>
  <si>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</si>
  <si>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</si>
  <si>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</si>
  <si>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</si>
  <si>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</si>
  <si>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</si>
  <si>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</si>
  <si>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</si>
  <si>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</si>
  <si>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</si>
  <si>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</si>
  <si>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</si>
  <si>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</si>
  <si>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</si>
  <si>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</si>
  <si>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</si>
  <si>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</si>
  <si>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</si>
  <si>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</si>
  <si>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</si>
  <si>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</si>
  <si>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</si>
  <si>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</si>
  <si>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</si>
  <si>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</si>
  <si>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</si>
  <si>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</si>
  <si>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</si>
  <si>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</si>
  <si>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</si>
  <si>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</si>
  <si>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</si>
  <si>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</si>
  <si>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</si>
  <si>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</si>
  <si>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</si>
  <si>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</si>
  <si>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</si>
  <si>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</si>
  <si>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</si>
  <si>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</si>
  <si>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</si>
  <si>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</si>
  <si>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</si>
  <si>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</si>
  <si>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</si>
  <si>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</si>
  <si>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</si>
  <si>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</si>
  <si>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</si>
  <si>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</si>
  <si>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</si>
  <si>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</si>
  <si>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</si>
  <si>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</si>
  <si>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</si>
  <si>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</si>
  <si>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</si>
  <si>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</si>
  <si>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</si>
  <si>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</si>
  <si>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</si>
  <si>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</si>
  <si>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</si>
  <si>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</si>
  <si>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</si>
  <si>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</si>
  <si>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</si>
  <si>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</si>
  <si>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</si>
  <si>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</si>
  <si>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</si>
  <si>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</si>
  <si>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</si>
  <si>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</si>
  <si>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</si>
  <si>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</si>
  <si>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</si>
  <si>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</si>
  <si>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</si>
  <si>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</si>
  <si>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</si>
  <si>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</si>
  <si>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</si>
  <si>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</si>
  <si>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</si>
  <si>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</si>
  <si>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</si>
  <si>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</si>
  <si>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</si>
  <si>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</si>
  <si>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</si>
  <si>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</si>
  <si>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</si>
  <si>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</si>
  <si>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</si>
  <si>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</si>
  <si>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</si>
  <si>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</si>
  <si>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</si>
  <si>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</si>
  <si>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</si>
  <si>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</si>
  <si>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</si>
  <si>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</si>
  <si>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</si>
  <si>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</si>
  <si>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</si>
  <si>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</si>
  <si>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</si>
  <si>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</si>
  <si>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</si>
  <si>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</si>
  <si>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</si>
  <si>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</si>
  <si>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</si>
  <si>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</si>
  <si>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</si>
  <si>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</si>
  <si>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</si>
  <si>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</si>
  <si>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</si>
  <si>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</si>
  <si>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</si>
  <si>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</si>
  <si>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</si>
  <si>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</si>
  <si>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</si>
  <si>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</si>
  <si>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</si>
  <si>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</si>
  <si>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</si>
  <si>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</si>
  <si>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</si>
  <si>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</si>
  <si>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</si>
  <si>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</si>
  <si>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</si>
  <si>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</si>
  <si>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</si>
  <si>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</si>
  <si>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</si>
  <si>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</si>
  <si>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</si>
  <si>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</si>
  <si>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</si>
  <si>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</si>
  <si>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</si>
  <si>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</si>
  <si>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</si>
  <si>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</si>
  <si>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</si>
  <si>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</si>
  <si>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</si>
  <si>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</si>
  <si>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</si>
  <si>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</si>
  <si>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</si>
  <si>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</si>
  <si>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</si>
  <si>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</si>
  <si>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</si>
  <si>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</si>
  <si>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</si>
  <si>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</si>
  <si>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</si>
  <si>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</si>
  <si>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</si>
  <si>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</si>
  <si>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</si>
  <si>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</si>
  <si>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</si>
  <si>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</si>
  <si>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</si>
  <si>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</si>
  <si>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</si>
  <si>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</si>
  <si>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</si>
  <si>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</si>
  <si>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</si>
  <si>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</si>
  <si>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</si>
  <si>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</si>
  <si>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</si>
  <si>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</si>
  <si>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</si>
  <si>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</si>
  <si>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</si>
  <si>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</si>
  <si>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</si>
  <si>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</si>
  <si>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</si>
  <si>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</si>
  <si>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</si>
  <si>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</si>
  <si>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</si>
  <si>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</si>
  <si>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</si>
  <si>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</si>
  <si>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</si>
  <si>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</si>
  <si>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</si>
  <si>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</si>
  <si>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</si>
  <si>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</si>
  <si>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</si>
  <si>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</si>
  <si>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</si>
  <si>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</si>
  <si>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</si>
  <si>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</si>
  <si>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</si>
  <si>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</si>
  <si>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</si>
  <si>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</si>
  <si>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</si>
  <si>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</si>
  <si>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</si>
  <si>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</si>
  <si>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</si>
  <si>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</si>
  <si>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</si>
  <si>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</si>
  <si>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</si>
  <si>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</si>
  <si>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</si>
  <si>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</si>
  <si>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</si>
  <si>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</si>
  <si>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</si>
  <si>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</si>
  <si>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</si>
  <si>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</si>
  <si>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</si>
  <si>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</si>
  <si>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</si>
  <si>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</si>
  <si>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</si>
  <si>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</si>
  <si>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</si>
  <si>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</si>
  <si>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</si>
  <si>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</si>
  <si>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</si>
  <si>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</si>
  <si>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</si>
  <si>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</si>
  <si>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</si>
  <si>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</si>
  <si>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</si>
  <si>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</si>
  <si>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</si>
  <si>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</si>
  <si>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</si>
  <si>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</si>
  <si>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</si>
  <si>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</si>
  <si>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</si>
  <si>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</si>
  <si>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</si>
  <si>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</si>
  <si>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</si>
  <si>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</si>
  <si>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</si>
  <si>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</si>
  <si>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</si>
  <si>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</si>
  <si>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</si>
  <si>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</si>
  <si>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</si>
  <si>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</si>
  <si>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</si>
  <si>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</si>
  <si>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</si>
  <si>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</si>
  <si>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</si>
  <si>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</si>
  <si>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</si>
  <si>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</si>
  <si>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</si>
  <si>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</si>
  <si>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</si>
  <si>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</si>
  <si>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</si>
  <si>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</si>
  <si>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</si>
  <si>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</si>
  <si>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</si>
  <si>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</si>
  <si>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</si>
  <si>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</si>
  <si>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</si>
  <si>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</si>
  <si>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</si>
  <si>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</si>
  <si>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</si>
  <si>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</si>
  <si>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</si>
  <si>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</si>
  <si>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</si>
  <si>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</si>
  <si>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</si>
  <si>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</si>
  <si>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</si>
  <si>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</si>
  <si>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</si>
  <si>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</si>
  <si>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</si>
  <si>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</si>
  <si>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</si>
  <si>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</si>
  <si>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</si>
  <si>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</si>
  <si>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</si>
  <si>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</si>
  <si>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</si>
  <si>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</si>
  <si>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</si>
  <si>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</si>
  <si>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</si>
  <si>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</si>
  <si>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</si>
  <si>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</si>
  <si>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</si>
  <si>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</si>
  <si>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</si>
  <si>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</si>
  <si>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</si>
  <si>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</si>
  <si>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</si>
  <si>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</si>
  <si>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</si>
  <si>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</si>
  <si>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</si>
  <si>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</si>
  <si>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</si>
  <si>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</si>
  <si>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</si>
  <si>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</si>
  <si>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</si>
  <si>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</si>
  <si>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</si>
  <si>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</si>
  <si>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</si>
  <si>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</si>
  <si>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</si>
  <si>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</si>
  <si>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</si>
  <si>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</si>
  <si>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</si>
  <si>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</si>
  <si>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</si>
  <si>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</si>
  <si>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</si>
  <si>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</si>
  <si>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</si>
  <si>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</si>
  <si>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</si>
  <si>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</si>
  <si>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</si>
  <si>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</si>
  <si>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</si>
  <si>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</si>
  <si>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</si>
  <si>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</si>
  <si>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</si>
  <si>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</si>
  <si>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</si>
  <si>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</si>
  <si>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</si>
  <si>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</si>
  <si>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</si>
  <si>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</si>
  <si>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</si>
  <si>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</si>
  <si>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</si>
  <si>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</si>
  <si>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</si>
  <si>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</si>
  <si>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</si>
  <si>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</si>
  <si>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</si>
  <si>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</si>
  <si>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</si>
  <si>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</si>
  <si>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</si>
  <si>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</si>
  <si>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</si>
  <si>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</si>
  <si>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</si>
  <si>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</si>
  <si>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</si>
  <si>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</si>
  <si>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</si>
  <si>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</si>
  <si>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</si>
  <si>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</si>
  <si>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</si>
  <si>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</si>
  <si>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</si>
  <si>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</si>
  <si>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</si>
  <si>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</si>
  <si>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</si>
  <si>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</si>
  <si>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</si>
  <si>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</si>
  <si>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</si>
  <si>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</si>
  <si>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</si>
  <si>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</si>
  <si>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</si>
  <si>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</si>
  <si>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</si>
  <si>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</si>
  <si>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</si>
  <si>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</si>
  <si>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</si>
  <si>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</si>
  <si>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</si>
  <si>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</si>
  <si>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</si>
  <si>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</si>
  <si>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</si>
  <si>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</si>
  <si>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</si>
  <si>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</si>
  <si>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</si>
  <si>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</si>
  <si>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</si>
  <si>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</si>
  <si>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</si>
  <si>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</si>
  <si>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</si>
  <si>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</si>
  <si>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</si>
  <si>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</si>
  <si>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</si>
  <si>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</si>
  <si>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</si>
  <si>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</si>
  <si>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</si>
  <si>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</si>
  <si>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</si>
  <si>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</si>
  <si>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</si>
  <si>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</si>
  <si>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</si>
  <si>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</si>
  <si>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</si>
  <si>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</si>
  <si>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</si>
  <si>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</si>
  <si>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</si>
  <si>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</si>
  <si>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</si>
  <si>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</si>
  <si>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</si>
  <si>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</si>
  <si>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</si>
  <si>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</si>
  <si>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</si>
  <si>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</si>
  <si>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</si>
  <si>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</si>
  <si>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</si>
  <si>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</si>
  <si>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</si>
  <si>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</si>
  <si>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</si>
  <si>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</si>
  <si>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</si>
  <si>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</si>
  <si>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</si>
  <si>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</si>
  <si>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</si>
  <si>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</si>
  <si>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</si>
  <si>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</si>
  <si>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</si>
  <si>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</si>
  <si>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</si>
  <si>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</si>
  <si>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</si>
  <si>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</si>
  <si>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</si>
  <si>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</si>
  <si>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</si>
  <si>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</si>
  <si>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</si>
  <si>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</si>
  <si>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</si>
  <si>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</si>
  <si>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</si>
  <si>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</si>
  <si>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</si>
  <si>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</si>
  <si>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</si>
  <si>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</si>
  <si>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</si>
  <si>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</si>
  <si>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</si>
  <si>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</si>
  <si>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</si>
  <si>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</si>
  <si>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</si>
  <si>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</si>
  <si>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</si>
  <si>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</si>
  <si>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</si>
  <si>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</si>
  <si>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</si>
  <si>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</si>
  <si>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</si>
  <si>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</si>
  <si>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</si>
  <si>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</si>
  <si>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</si>
  <si>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</si>
  <si>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</si>
  <si>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</si>
  <si>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</si>
  <si>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</si>
  <si>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</si>
  <si>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</si>
  <si>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</si>
  <si>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</si>
  <si>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</si>
  <si>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</si>
  <si>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</si>
  <si>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</si>
  <si>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</si>
  <si>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</si>
  <si>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</si>
  <si>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</si>
  <si>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</si>
  <si>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</si>
  <si>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</si>
  <si>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</si>
  <si>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</si>
  <si>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</si>
  <si>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</si>
  <si>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</si>
  <si>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</si>
  <si>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</si>
  <si>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</si>
  <si>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</si>
  <si>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</si>
  <si>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</si>
  <si>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</si>
  <si>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</si>
  <si>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</si>
  <si>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</si>
  <si>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</si>
  <si>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</si>
  <si>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</si>
  <si>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</si>
  <si>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</si>
  <si>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</si>
  <si>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</si>
  <si>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</si>
  <si>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</si>
  <si>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</si>
  <si>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</si>
  <si>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</si>
  <si>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</si>
  <si>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</si>
  <si>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</si>
  <si>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</si>
  <si>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</si>
  <si>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</si>
  <si>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</si>
  <si>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</si>
  <si>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</si>
  <si>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</si>
  <si>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</si>
  <si>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</si>
  <si>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</si>
  <si>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</si>
  <si>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</si>
  <si>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</si>
  <si>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</si>
  <si>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</si>
  <si>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</si>
  <si>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</si>
  <si>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</si>
  <si>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</si>
  <si>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</si>
  <si>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</si>
  <si>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</si>
  <si>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</si>
  <si>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</si>
  <si>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</si>
  <si>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</si>
  <si>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</si>
  <si>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</si>
  <si>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</si>
  <si>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</si>
  <si>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</si>
  <si>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</si>
  <si>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</si>
  <si>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</si>
  <si>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</si>
  <si>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</si>
  <si>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</si>
  <si>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</si>
  <si>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</si>
  <si>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</si>
  <si>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</si>
  <si>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</si>
  <si>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</si>
  <si>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</si>
  <si>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</si>
  <si>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</si>
  <si>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</si>
  <si>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</si>
  <si>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</si>
  <si>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</si>
  <si>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</si>
  <si>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</si>
  <si>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</si>
  <si>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</si>
  <si>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</si>
  <si>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</si>
  <si>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</si>
  <si>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</si>
  <si>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</si>
  <si>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</si>
  <si>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</si>
  <si>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</si>
  <si>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</si>
  <si>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</si>
  <si>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</si>
  <si>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</si>
  <si>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</si>
  <si>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</si>
  <si>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</si>
  <si>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</si>
  <si>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</si>
  <si>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</si>
  <si>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</si>
  <si>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</si>
  <si>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</si>
  <si>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</si>
  <si>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</si>
  <si>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</si>
  <si>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</si>
  <si>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</si>
  <si>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</si>
  <si>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</si>
  <si>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</si>
  <si>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</si>
  <si>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</si>
  <si>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</si>
  <si>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</si>
  <si>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</si>
  <si>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</si>
  <si>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</si>
  <si>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</si>
  <si>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</si>
  <si>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</si>
  <si>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</si>
  <si>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</si>
  <si>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</si>
  <si>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</si>
  <si>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</si>
  <si>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</si>
  <si>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</si>
  <si>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</si>
  <si>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</si>
  <si>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</si>
  <si>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</si>
  <si>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</si>
  <si>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</si>
  <si>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</si>
  <si>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</si>
  <si>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</si>
  <si>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</si>
  <si>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</si>
  <si>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</si>
  <si>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</si>
  <si>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</si>
  <si>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</si>
  <si>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</si>
  <si>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</si>
  <si>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</si>
  <si>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</si>
  <si>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</si>
  <si>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</si>
  <si>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</si>
  <si>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</si>
  <si>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</si>
  <si>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</si>
  <si>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</si>
  <si>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</si>
  <si>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</si>
  <si>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</si>
  <si>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</si>
  <si>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</si>
  <si>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</si>
  <si>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</si>
  <si>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</si>
  <si>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</si>
  <si>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</si>
  <si>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</si>
  <si>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</si>
  <si>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</si>
  <si>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</si>
  <si>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</si>
  <si>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</si>
  <si>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</si>
  <si>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</si>
  <si>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</si>
  <si>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</si>
  <si>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</si>
  <si>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</si>
  <si>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</si>
  <si>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</si>
  <si>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</si>
  <si>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</si>
  <si>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</si>
  <si>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</si>
  <si>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</si>
  <si>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</si>
  <si>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</si>
  <si>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</si>
  <si>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</si>
  <si>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</si>
  <si>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</si>
  <si>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</si>
  <si>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</si>
  <si>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</si>
  <si>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</si>
  <si>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</si>
  <si>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</si>
  <si>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</si>
  <si>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</si>
  <si>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</si>
  <si>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</si>
  <si>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</si>
  <si>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</si>
  <si>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</si>
  <si>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</si>
  <si>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</si>
  <si>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</si>
  <si>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</si>
  <si>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</si>
  <si>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</si>
  <si>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</si>
  <si>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</si>
  <si>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</si>
  <si>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</si>
  <si>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</si>
  <si>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</si>
  <si>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</si>
  <si>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</si>
  <si>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</si>
  <si>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</si>
  <si>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</si>
  <si>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</si>
  <si>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</si>
  <si>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</si>
  <si>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</si>
  <si>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</si>
  <si>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</si>
  <si>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</si>
  <si>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</si>
  <si>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</si>
  <si>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</si>
  <si>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</si>
  <si>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</si>
  <si>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</si>
  <si>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</si>
  <si>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</si>
  <si>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</si>
  <si>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</si>
  <si>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</si>
  <si>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</si>
  <si>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</si>
  <si>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</si>
  <si>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</si>
  <si>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</si>
  <si>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</si>
  <si>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</si>
  <si>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</si>
  <si>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</si>
  <si>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</si>
  <si>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</si>
  <si>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</si>
  <si>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</si>
  <si>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</si>
  <si>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</si>
  <si>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</si>
  <si>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</si>
  <si>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</si>
  <si>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</si>
  <si>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</si>
  <si>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</si>
  <si>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</si>
  <si>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</si>
  <si>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</si>
  <si>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</si>
  <si>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</si>
  <si>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</si>
  <si>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</si>
  <si>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</si>
  <si>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</si>
  <si>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</si>
  <si>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</si>
  <si>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</si>
  <si>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</si>
  <si>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</si>
  <si>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</si>
  <si>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</si>
  <si>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</si>
  <si>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</si>
  <si>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</si>
  <si>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</si>
  <si>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</si>
  <si>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</si>
  <si>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</si>
  <si>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</si>
  <si>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</si>
  <si>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</si>
  <si>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</si>
  <si>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</si>
  <si>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</si>
  <si>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</si>
  <si>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</si>
  <si>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</si>
  <si>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</si>
  <si>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</si>
  <si>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</si>
  <si>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</si>
  <si>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</si>
  <si>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</si>
  <si>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</si>
  <si>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</si>
  <si>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</si>
  <si>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</si>
  <si>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</si>
  <si>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</si>
  <si>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</si>
  <si>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</si>
  <si>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</si>
  <si>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</si>
  <si>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</si>
  <si>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</si>
  <si>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</si>
  <si>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</si>
  <si>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</si>
  <si>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</si>
  <si>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</si>
  <si>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</si>
  <si>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</si>
  <si>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</si>
  <si>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</si>
  <si>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</si>
  <si>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</si>
  <si>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</si>
  <si>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</si>
  <si>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</si>
  <si>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</si>
  <si>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</si>
  <si>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</si>
  <si>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</si>
  <si>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</si>
  <si>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</si>
  <si>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</si>
  <si>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</si>
  <si>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</si>
  <si>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</si>
  <si>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</si>
  <si>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</si>
  <si>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</si>
  <si>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</si>
  <si>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</si>
  <si>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</si>
  <si>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</si>
  <si>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</si>
  <si>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</si>
  <si>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</si>
  <si>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</si>
  <si>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</si>
  <si>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</si>
  <si>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</si>
  <si>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</si>
  <si>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</si>
  <si>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</si>
  <si>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</si>
  <si>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</si>
  <si>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</si>
  <si>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</si>
  <si>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</si>
  <si>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</si>
  <si>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</si>
  <si>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</si>
  <si>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</si>
  <si>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</si>
  <si>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</si>
  <si>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</si>
  <si>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</si>
  <si>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</si>
  <si>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</si>
  <si>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</si>
  <si>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</si>
  <si>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</si>
  <si>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</si>
  <si>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</si>
  <si>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</si>
  <si>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</si>
  <si>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</si>
  <si>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</si>
  <si>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</si>
  <si>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</si>
  <si>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</si>
  <si>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</si>
  <si>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</si>
  <si>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</si>
  <si>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</si>
  <si>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</si>
  <si>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</si>
  <si>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</si>
  <si>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</si>
  <si>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</si>
  <si>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</si>
  <si>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</si>
  <si>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</si>
  <si>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</si>
  <si>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</si>
  <si>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</si>
  <si>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</si>
  <si>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</si>
  <si>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</si>
  <si>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</si>
  <si>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</si>
  <si>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</si>
  <si>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</si>
  <si>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</si>
  <si>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</si>
  <si>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</si>
  <si>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</si>
  <si>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</si>
  <si>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</si>
  <si>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</si>
  <si>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</si>
  <si>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</si>
  <si>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</si>
  <si>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</si>
  <si>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</si>
  <si>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</si>
  <si>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</si>
  <si>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</si>
  <si>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</si>
  <si>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</si>
  <si>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</si>
  <si>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</si>
  <si>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</si>
  <si>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</si>
  <si>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</si>
  <si>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</si>
  <si>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</si>
  <si>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</si>
  <si>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</si>
  <si>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</si>
  <si>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</si>
  <si>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</si>
  <si>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</si>
  <si>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</si>
  <si>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</si>
  <si>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</si>
  <si>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</si>
  <si>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</si>
  <si>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</si>
  <si>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</si>
  <si>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</si>
  <si>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</si>
  <si>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</si>
  <si>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</si>
  <si>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</si>
  <si>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</si>
  <si>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</si>
  <si>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</si>
  <si>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</si>
  <si>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</si>
  <si>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</si>
  <si>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</si>
  <si>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</si>
  <si>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</si>
  <si>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</si>
  <si>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</si>
  <si>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</si>
  <si>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</si>
  <si>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</si>
  <si>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</si>
  <si>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</si>
  <si>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</si>
  <si>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</si>
  <si>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</si>
  <si>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</si>
  <si>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</si>
  <si>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</si>
  <si>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</si>
  <si>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</si>
  <si>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</si>
  <si>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</si>
  <si>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</si>
  <si>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</si>
  <si>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</si>
  <si>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</si>
  <si>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</si>
  <si>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</si>
  <si>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</si>
  <si>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</si>
  <si>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</si>
  <si>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</si>
  <si>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</si>
  <si>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</si>
  <si>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</si>
  <si>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</si>
  <si>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</si>
  <si>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</si>
  <si>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</si>
  <si>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</si>
  <si>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</si>
  <si>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</si>
  <si>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</si>
  <si>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</si>
  <si>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</si>
  <si>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</si>
  <si>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</si>
  <si>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</si>
  <si>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</si>
  <si>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</si>
  <si>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</si>
  <si>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</si>
  <si>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</si>
  <si>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</si>
  <si>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</si>
  <si>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</si>
  <si>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</si>
  <si>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</si>
  <si>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</si>
  <si>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</si>
  <si>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</si>
  <si>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</si>
  <si>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</si>
  <si>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</si>
  <si>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</si>
  <si>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</si>
  <si>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</si>
  <si>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</si>
  <si>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</si>
  <si>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</si>
  <si>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</si>
  <si>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</si>
  <si>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</si>
  <si>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</si>
  <si>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</si>
  <si>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</si>
  <si>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</si>
  <si>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</si>
  <si>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</si>
  <si>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</si>
  <si>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</si>
  <si>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</si>
  <si>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</si>
  <si>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</si>
  <si>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</si>
  <si>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</si>
  <si>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</si>
  <si>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</si>
  <si>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</si>
  <si>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</si>
  <si>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</si>
  <si>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</si>
  <si>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</si>
  <si>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</si>
  <si>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</si>
  <si>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</si>
  <si>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</si>
  <si>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</si>
  <si>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</si>
  <si>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</si>
  <si>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</si>
  <si>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</si>
  <si>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</si>
  <si>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</si>
  <si>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</si>
  <si>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</si>
  <si>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</si>
  <si>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</si>
  <si>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</si>
  <si>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</si>
  <si>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</si>
  <si>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</si>
  <si>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</si>
  <si>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</si>
  <si>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</si>
  <si>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</si>
  <si>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</si>
  <si>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</si>
  <si>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</si>
  <si>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</si>
  <si>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</si>
  <si>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</si>
  <si>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</si>
  <si>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</si>
  <si>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</si>
  <si>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</si>
  <si>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</si>
  <si>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</si>
  <si>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</si>
  <si>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</si>
  <si>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</si>
  <si>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</si>
  <si>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</si>
  <si>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</si>
  <si>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</si>
  <si>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</si>
  <si>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</si>
  <si>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</si>
  <si>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</si>
  <si>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</si>
  <si>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</si>
  <si>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</si>
  <si>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</si>
  <si>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</si>
  <si>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</si>
  <si>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</si>
  <si>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</si>
  <si>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</si>
  <si>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</si>
  <si>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</si>
  <si>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</si>
  <si>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</si>
  <si>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</si>
  <si>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</si>
  <si>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</si>
  <si>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</si>
  <si>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</si>
  <si>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</si>
  <si>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</si>
  <si>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</si>
  <si>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</si>
  <si>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</si>
  <si>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</si>
  <si>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</si>
  <si>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</si>
  <si>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</si>
  <si>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</si>
  <si>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</si>
  <si>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</si>
  <si>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</si>
  <si>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</si>
  <si>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</si>
  <si>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</si>
  <si>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</si>
  <si>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</si>
  <si>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</si>
  <si>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</si>
  <si>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</si>
  <si>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</si>
  <si>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</si>
  <si>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</si>
  <si>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</si>
  <si>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</si>
  <si>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</si>
  <si>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</si>
  <si>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</si>
  <si>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</si>
  <si>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</si>
  <si>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</si>
  <si>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</si>
  <si>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</si>
  <si>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</si>
  <si>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</si>
  <si>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</si>
  <si>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</si>
  <si>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</si>
  <si>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</si>
  <si>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</si>
  <si>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</si>
  <si>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</si>
  <si>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</si>
  <si>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</si>
  <si>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</si>
  <si>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</si>
  <si>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</si>
  <si>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</si>
  <si>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</si>
  <si>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</si>
  <si>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</si>
  <si>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</si>
  <si>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</si>
  <si>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</si>
  <si>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</si>
  <si>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</si>
  <si>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</si>
  <si>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</si>
  <si>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</si>
  <si>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</si>
  <si>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</si>
  <si>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</si>
  <si>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</si>
  <si>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</si>
  <si>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</si>
  <si>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</si>
  <si>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</si>
  <si>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</si>
  <si>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</si>
  <si>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</si>
  <si>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</si>
  <si>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</si>
  <si>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</si>
  <si>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</si>
  <si>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</si>
  <si>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</si>
  <si>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</si>
  <si>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</si>
  <si>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</si>
  <si>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</si>
  <si>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</si>
  <si>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</si>
  <si>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</si>
  <si>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</si>
  <si>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</si>
  <si>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</si>
  <si>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</si>
  <si>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</si>
  <si>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</si>
  <si>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</si>
  <si>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</si>
  <si>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</si>
  <si>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</si>
  <si>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</si>
  <si>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</si>
  <si>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</si>
  <si>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</si>
  <si>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</si>
  <si>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</si>
  <si>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</si>
  <si>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</si>
  <si>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</si>
  <si>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</si>
  <si>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</si>
  <si>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</si>
  <si>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</si>
  <si>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</si>
  <si>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</si>
  <si>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</si>
  <si>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</si>
  <si>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</si>
  <si>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</si>
  <si>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</si>
  <si>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</si>
  <si>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</si>
  <si>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</si>
  <si>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</si>
  <si>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</si>
  <si>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</si>
  <si>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</si>
  <si>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</si>
  <si>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</si>
  <si>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</si>
  <si>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</si>
  <si>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</si>
  <si>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</si>
  <si>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</si>
  <si>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</si>
  <si>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</si>
  <si>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</si>
  <si>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</si>
  <si>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</si>
  <si>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</si>
  <si>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</si>
  <si>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</si>
  <si>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</si>
  <si>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</si>
  <si>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</si>
  <si>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</si>
  <si>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</si>
  <si>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</si>
  <si>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</si>
  <si>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</si>
  <si>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</si>
  <si>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</si>
  <si>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</si>
  <si>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</si>
  <si>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</si>
  <si>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</si>
  <si>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</si>
  <si>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</si>
  <si>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</si>
  <si>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</si>
  <si>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</si>
  <si>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</si>
  <si>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</si>
  <si>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</si>
  <si>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</si>
  <si>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</si>
  <si>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</si>
  <si>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</si>
  <si>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</si>
  <si>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</si>
  <si>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</si>
  <si>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</si>
  <si>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</si>
  <si>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</si>
  <si>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</si>
  <si>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</si>
  <si>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</si>
  <si>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</si>
  <si>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</si>
  <si>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</si>
  <si>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</si>
  <si>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</si>
  <si>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</si>
  <si>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</si>
  <si>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</si>
  <si>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</si>
  <si>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</si>
  <si>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</si>
  <si>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</si>
  <si>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</si>
  <si>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</si>
  <si>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</si>
  <si>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</si>
  <si>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</si>
  <si>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</si>
  <si>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</si>
  <si>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</si>
  <si>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</si>
  <si>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</si>
  <si>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</si>
  <si>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</si>
  <si>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</si>
  <si>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</si>
  <si>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</si>
  <si>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</si>
  <si>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</si>
  <si>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</si>
  <si>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</si>
  <si>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</si>
  <si>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</si>
  <si>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</si>
  <si>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</si>
  <si>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</si>
  <si>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</si>
  <si>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</si>
  <si>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</si>
  <si>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</si>
  <si>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</si>
  <si>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</si>
  <si>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</si>
  <si>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</si>
  <si>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</si>
  <si>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</si>
  <si>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</si>
  <si>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</si>
  <si>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</si>
  <si>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</si>
  <si>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</si>
  <si>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</si>
  <si>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</si>
  <si>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</si>
  <si>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</si>
  <si>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</si>
  <si>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</si>
  <si>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</si>
  <si>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</si>
  <si>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</si>
  <si>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</si>
  <si>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</si>
  <si>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</si>
  <si>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</si>
  <si>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</si>
  <si>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</si>
  <si>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</si>
  <si>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</si>
  <si>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</si>
  <si>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</si>
  <si>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</si>
  <si>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</si>
  <si>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</si>
  <si>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</si>
  <si>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</si>
  <si>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</si>
  <si>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</si>
  <si>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</si>
  <si>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</si>
  <si>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</si>
  <si>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</si>
  <si>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</si>
  <si>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</si>
  <si>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</si>
  <si>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</si>
  <si>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</si>
  <si>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</si>
  <si>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</si>
  <si>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</si>
  <si>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</si>
  <si>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</si>
  <si>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</si>
  <si>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</si>
  <si>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</si>
  <si>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</si>
  <si>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</si>
  <si>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</si>
  <si>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</si>
  <si>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</si>
  <si>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</si>
  <si>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</si>
  <si>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</si>
  <si>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</si>
  <si>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</si>
  <si>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</si>
  <si>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</si>
  <si>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</si>
  <si>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</si>
  <si>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</si>
  <si>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</si>
  <si>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</si>
  <si>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</si>
  <si>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</si>
  <si>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</si>
  <si>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</si>
  <si>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</si>
  <si>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</si>
  <si>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</si>
  <si>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</si>
  <si>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</si>
  <si>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</si>
  <si>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</si>
  <si>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</si>
  <si>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</si>
  <si>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</si>
  <si>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</si>
  <si>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</si>
  <si>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</si>
  <si>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</si>
  <si>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</si>
  <si>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</si>
  <si>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</si>
  <si>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</si>
  <si>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</si>
  <si>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</si>
  <si>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</si>
  <si>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</si>
  <si>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</si>
  <si>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</si>
  <si>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</si>
  <si>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</si>
  <si>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</si>
  <si>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</si>
  <si>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</si>
  <si>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</si>
  <si>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</si>
  <si>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</si>
  <si>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</si>
  <si>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</si>
  <si>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</si>
  <si>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</si>
  <si>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</si>
  <si>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</si>
  <si>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</si>
  <si>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</si>
  <si>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</si>
  <si>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</si>
  <si>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</si>
  <si>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</si>
  <si>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</si>
  <si>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</si>
  <si>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</si>
  <si>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</si>
  <si>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</si>
  <si>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</si>
  <si>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</si>
  <si>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</si>
  <si>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</si>
  <si>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</si>
  <si>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</si>
  <si>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</si>
  <si>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</si>
  <si>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</si>
  <si>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</si>
  <si>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</si>
  <si>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</si>
  <si>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</si>
  <si>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</si>
  <si>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</si>
  <si>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</si>
  <si>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</si>
  <si>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</si>
  <si>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</si>
  <si>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</si>
  <si>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</si>
  <si>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</si>
  <si>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</si>
  <si>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</si>
  <si>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</si>
  <si>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</si>
  <si>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</si>
  <si>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</si>
  <si>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</si>
  <si>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</si>
  <si>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</si>
  <si>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</si>
  <si>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</si>
  <si>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</si>
  <si>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</si>
  <si>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</si>
  <si>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</si>
  <si>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</si>
  <si>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</si>
  <si>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</si>
  <si>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</si>
  <si>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</si>
  <si>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</si>
  <si>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</si>
  <si>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</si>
  <si>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</si>
  <si>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</si>
  <si>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</si>
  <si>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</si>
  <si>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</si>
  <si>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</si>
  <si>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</si>
  <si>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</si>
  <si>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</si>
  <si>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</si>
  <si>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</si>
  <si>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</si>
  <si>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</si>
  <si>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</si>
  <si>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</si>
  <si>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</si>
  <si>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</si>
  <si>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</si>
  <si>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</si>
  <si>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</si>
  <si>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</si>
  <si>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</si>
  <si>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</si>
  <si>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</si>
  <si>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</si>
  <si>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</si>
  <si>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</si>
  <si>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</si>
  <si>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</si>
  <si>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</si>
  <si>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</si>
  <si>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</si>
  <si>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</si>
  <si>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</si>
  <si>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</si>
  <si>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</si>
  <si>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</si>
  <si>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</si>
  <si>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</si>
  <si>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</si>
  <si>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</si>
  <si>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</si>
  <si>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</si>
  <si>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</si>
  <si>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</si>
  <si>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</si>
  <si>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</si>
  <si>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</si>
  <si>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</si>
  <si>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</si>
  <si>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</si>
  <si>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</si>
  <si>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</si>
  <si>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</si>
  <si>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</si>
  <si>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</si>
  <si>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</si>
  <si>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</si>
  <si>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</si>
  <si>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</si>
  <si>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</si>
  <si>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</si>
  <si>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</si>
  <si>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</si>
  <si>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</si>
  <si>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</si>
  <si>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</si>
  <si>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</si>
  <si>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</si>
  <si>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</si>
  <si>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</si>
  <si>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</si>
  <si>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</si>
  <si>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</si>
  <si>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</si>
  <si>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</si>
  <si>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</si>
  <si>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</si>
  <si>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</si>
  <si>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</si>
  <si>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</si>
  <si>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</si>
  <si>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</si>
  <si>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</si>
  <si>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</si>
  <si>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</si>
  <si>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</si>
  <si>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</si>
  <si>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</si>
  <si>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</si>
  <si>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</si>
  <si>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</si>
  <si>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</si>
  <si>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</si>
  <si>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</si>
  <si>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</si>
  <si>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</si>
  <si>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</si>
  <si>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</si>
  <si>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</si>
  <si>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</si>
  <si>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</si>
  <si>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</si>
  <si>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</si>
  <si>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</si>
  <si>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</si>
  <si>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</si>
  <si>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</si>
  <si>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</si>
  <si>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</si>
  <si>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</si>
  <si>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</si>
  <si>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</si>
  <si>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</si>
  <si>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</si>
  <si>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</si>
  <si>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</si>
  <si>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</si>
  <si>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</si>
  <si>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</si>
  <si>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</si>
  <si>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</si>
  <si>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</si>
  <si>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</si>
  <si>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</si>
  <si>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</si>
  <si>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</si>
  <si>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</si>
  <si>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</si>
  <si>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</si>
  <si>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</si>
  <si>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</si>
  <si>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</si>
  <si>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</si>
  <si>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</si>
  <si>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</si>
  <si>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</si>
  <si>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</si>
  <si>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</si>
  <si>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</si>
  <si>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</si>
  <si>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</si>
  <si>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</si>
  <si>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</si>
  <si>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</si>
  <si>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</si>
  <si>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</si>
  <si>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</si>
  <si>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</si>
  <si>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</si>
  <si>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</si>
  <si>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</si>
  <si>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</si>
  <si>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</si>
  <si>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</si>
  <si>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</si>
  <si>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</si>
  <si>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</si>
  <si>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</si>
  <si>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</si>
  <si>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</si>
  <si>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</si>
  <si>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</si>
  <si>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</si>
  <si>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</si>
  <si>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</si>
  <si>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</si>
  <si>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</si>
  <si>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</si>
  <si>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</si>
  <si>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</si>
  <si>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</si>
  <si>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</si>
  <si>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</si>
  <si>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</si>
  <si>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</si>
  <si>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</si>
  <si>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</si>
  <si>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</si>
  <si>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</si>
  <si>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</si>
  <si>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</si>
  <si>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</si>
  <si>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</si>
  <si>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</si>
  <si>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</si>
  <si>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</si>
  <si>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</si>
  <si>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</si>
  <si>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</si>
  <si>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</si>
  <si>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</si>
  <si>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</si>
  <si>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</si>
  <si>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</si>
  <si>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</si>
  <si>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</si>
  <si>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</si>
  <si>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</si>
  <si>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</si>
  <si>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</si>
  <si>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</si>
  <si>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</si>
  <si>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</si>
  <si>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</si>
  <si>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</si>
  <si>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</si>
  <si>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</si>
  <si>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</si>
  <si>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</si>
  <si>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</si>
  <si>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</si>
  <si>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</si>
  <si>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</si>
  <si>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</si>
  <si>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</si>
  <si>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</si>
  <si>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</si>
  <si>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</si>
  <si>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</si>
  <si>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</si>
  <si>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</si>
  <si>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</si>
  <si>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</si>
  <si>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</si>
  <si>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</si>
  <si>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</si>
  <si>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</si>
  <si>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</si>
  <si>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</si>
  <si>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</si>
  <si>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</si>
  <si>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</si>
  <si>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</si>
  <si>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</si>
  <si>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</si>
  <si>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</si>
  <si>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</si>
  <si>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</si>
  <si>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</si>
  <si>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</si>
  <si>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</si>
  <si>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</si>
  <si>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</si>
  <si>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</si>
  <si>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</si>
  <si>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</si>
  <si>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</si>
  <si>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</si>
  <si>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</si>
  <si>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</si>
  <si>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</si>
  <si>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</si>
  <si>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</si>
  <si>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</si>
  <si>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</si>
  <si>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</si>
  <si>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</si>
  <si>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</si>
  <si>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</si>
  <si>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</si>
  <si>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</si>
  <si>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</si>
  <si>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</si>
  <si>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</si>
  <si>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</si>
  <si>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</si>
  <si>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</si>
  <si>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</si>
  <si>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</si>
  <si>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</si>
  <si>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</si>
  <si>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</si>
  <si>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</si>
  <si>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</si>
  <si>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</si>
  <si>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</si>
  <si>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</si>
  <si>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</si>
  <si>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</si>
  <si>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</si>
  <si>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</si>
  <si>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</si>
  <si>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</si>
  <si>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</si>
  <si>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</si>
  <si>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</si>
  <si>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</si>
  <si>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</si>
  <si>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</si>
  <si>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</si>
  <si>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</si>
  <si>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</si>
  <si>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</si>
  <si>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</si>
  <si>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</si>
  <si>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</si>
  <si>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</si>
  <si>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</si>
  <si>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</si>
  <si>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</si>
  <si>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</si>
  <si>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</si>
  <si>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</si>
  <si>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</si>
  <si>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</si>
  <si>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</si>
  <si>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</si>
  <si>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</si>
  <si>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</si>
  <si>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</si>
  <si>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</si>
  <si>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</si>
  <si>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</si>
  <si>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</si>
  <si>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</si>
  <si>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</si>
  <si>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</si>
  <si>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</si>
  <si>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</si>
  <si>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</si>
  <si>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</si>
  <si>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</si>
  <si>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</si>
  <si>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</si>
  <si>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</si>
  <si>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</si>
  <si>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</si>
  <si>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</si>
  <si>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</si>
  <si>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</si>
  <si>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</si>
  <si>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</si>
  <si>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</si>
  <si>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</si>
  <si>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</si>
  <si>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</si>
  <si>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</si>
  <si>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</si>
  <si>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</si>
  <si>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</si>
  <si>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</si>
  <si>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</si>
  <si>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</si>
  <si>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</si>
  <si>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</si>
  <si>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</si>
  <si>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</si>
  <si>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</si>
  <si>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</si>
  <si>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</si>
  <si>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</si>
  <si>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</si>
  <si>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</si>
  <si>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</si>
  <si>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</si>
  <si>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</si>
  <si>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</si>
  <si>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</si>
  <si>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</si>
  <si>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</si>
  <si>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</si>
  <si>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</si>
  <si>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</si>
  <si>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</si>
  <si>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</si>
  <si>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</si>
  <si>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</si>
  <si>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</si>
  <si>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</si>
  <si>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</si>
  <si>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</si>
  <si>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</si>
  <si>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</si>
  <si>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</si>
  <si>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</si>
  <si>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</si>
  <si>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</si>
  <si>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</si>
  <si>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</si>
  <si>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</si>
  <si>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</si>
  <si>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</si>
  <si>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</si>
  <si>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</si>
  <si>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</si>
  <si>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</si>
  <si>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</si>
  <si>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</si>
  <si>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</si>
  <si>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</si>
  <si>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</si>
  <si>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</si>
  <si>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</si>
  <si>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</si>
  <si>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</si>
  <si>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</si>
  <si>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</si>
  <si>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</si>
  <si>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</si>
  <si>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</si>
  <si>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</si>
  <si>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</si>
  <si>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</si>
  <si>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</si>
  <si>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</si>
  <si>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</si>
  <si>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</si>
  <si>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</si>
  <si>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</si>
  <si>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</si>
  <si>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</si>
  <si>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</si>
  <si>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</si>
  <si>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</si>
  <si>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</si>
  <si>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</si>
  <si>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</si>
  <si>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</si>
  <si>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</si>
  <si>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</si>
  <si>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</si>
  <si>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</si>
  <si>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</si>
  <si>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</si>
  <si>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</si>
  <si>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</si>
  <si>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</si>
  <si>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</si>
  <si>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</si>
  <si>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</si>
  <si>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</si>
  <si>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</si>
  <si>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</si>
  <si>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</si>
  <si>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</si>
  <si>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</si>
  <si>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</si>
  <si>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</si>
  <si>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</si>
  <si>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</si>
  <si>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</si>
  <si>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</si>
  <si>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</si>
  <si>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</si>
  <si>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</si>
  <si>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</si>
  <si>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</si>
  <si>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</si>
  <si>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</si>
  <si>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</si>
  <si>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</si>
  <si>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</si>
  <si>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</si>
  <si>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</si>
  <si>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</si>
  <si>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</si>
  <si>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</si>
  <si>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</si>
  <si>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</si>
  <si>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</si>
  <si>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</si>
  <si>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</si>
  <si>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</si>
  <si>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</si>
  <si>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</si>
  <si>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</si>
  <si>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</si>
  <si>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</si>
  <si>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</si>
  <si>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</si>
  <si>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</si>
  <si>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</si>
  <si>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</si>
  <si>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</si>
  <si>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</si>
  <si>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</si>
  <si>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</si>
  <si>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</si>
  <si>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</si>
  <si>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</si>
  <si>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</si>
  <si>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</si>
  <si>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</si>
  <si>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</si>
  <si>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</si>
  <si>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</si>
  <si>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</si>
  <si>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</si>
  <si>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</si>
  <si>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</si>
  <si>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</si>
  <si>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</si>
  <si>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</si>
  <si>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</si>
  <si>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</si>
  <si>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</si>
  <si>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</si>
  <si>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</si>
  <si>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</si>
  <si>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</si>
  <si>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</si>
  <si>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</si>
  <si>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</si>
  <si>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</si>
  <si>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</si>
  <si>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</si>
  <si>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</si>
  <si>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</si>
  <si>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</si>
  <si>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</si>
  <si>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</si>
  <si>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</si>
  <si>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</si>
  <si>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</si>
  <si>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</si>
  <si>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</si>
  <si>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</si>
  <si>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</si>
  <si>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</si>
  <si>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</si>
  <si>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</si>
  <si>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</si>
  <si>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</si>
  <si>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</si>
  <si>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</si>
  <si>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</si>
  <si>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</si>
  <si>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</si>
  <si>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</si>
  <si>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</si>
  <si>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</si>
  <si>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</si>
  <si>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</si>
  <si>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</si>
  <si>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</si>
  <si>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</si>
  <si>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</si>
  <si>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</si>
  <si>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</si>
  <si>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</si>
  <si>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</si>
  <si>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</si>
  <si>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</si>
  <si>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</si>
  <si>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</si>
  <si>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</si>
  <si>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</si>
  <si>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</si>
  <si>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</si>
  <si>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</si>
  <si>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</si>
  <si>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</si>
  <si>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</si>
  <si>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</si>
  <si>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</si>
  <si>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</si>
  <si>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</si>
  <si>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</si>
  <si>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</si>
  <si>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</si>
  <si>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</si>
  <si>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</si>
  <si>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</si>
  <si>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</si>
  <si>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</si>
  <si>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</si>
  <si>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</si>
  <si>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</si>
  <si>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</si>
  <si>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</si>
  <si>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</si>
  <si>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</si>
  <si>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</si>
  <si>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</si>
  <si>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</si>
  <si>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</si>
  <si>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</si>
  <si>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</si>
  <si>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</si>
  <si>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</si>
  <si>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</si>
  <si>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</si>
  <si>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</si>
  <si>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</si>
  <si>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</si>
  <si>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</si>
  <si>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</si>
  <si>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</si>
  <si>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</si>
  <si>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</si>
  <si>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</si>
  <si>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</si>
  <si>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</si>
  <si>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</si>
  <si>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</si>
  <si>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</si>
  <si>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</si>
  <si>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</si>
  <si>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</si>
  <si>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</si>
  <si>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</si>
  <si>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</si>
  <si>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</si>
  <si>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</si>
  <si>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</si>
  <si>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</si>
  <si>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</si>
  <si>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</si>
  <si>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</si>
  <si>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</si>
  <si>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</si>
  <si>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</si>
  <si>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</si>
  <si>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</si>
  <si>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</si>
  <si>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</si>
  <si>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</si>
  <si>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</si>
  <si>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</si>
  <si>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</si>
  <si>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</si>
  <si>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</si>
  <si>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</si>
  <si>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</si>
  <si>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</si>
  <si>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</si>
  <si>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</si>
  <si>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</si>
  <si>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</si>
  <si>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</si>
  <si>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</si>
  <si>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</si>
  <si>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</si>
  <si>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</si>
  <si>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</si>
  <si>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</si>
  <si>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</si>
  <si>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</si>
  <si>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</si>
  <si>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</si>
  <si>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</si>
  <si>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</si>
  <si>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</si>
  <si>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</si>
  <si>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</si>
  <si>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</si>
  <si>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</si>
  <si>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</si>
  <si>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</si>
  <si>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</si>
  <si>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</si>
  <si>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</si>
  <si>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</si>
  <si>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</si>
  <si>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</si>
  <si>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</si>
  <si>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</si>
  <si>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</si>
  <si>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</si>
  <si>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</si>
  <si>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</si>
  <si>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</si>
  <si>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</si>
  <si>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</si>
  <si>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</si>
  <si>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</si>
  <si>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</si>
  <si>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</si>
  <si>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</si>
  <si>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</si>
  <si>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</si>
  <si>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</si>
  <si>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</si>
  <si>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</si>
  <si>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</si>
  <si>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</si>
  <si>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</si>
  <si>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</si>
  <si>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</si>
  <si>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</si>
  <si>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</si>
  <si>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</si>
  <si>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</si>
  <si>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</si>
  <si>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</si>
  <si>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</si>
  <si>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</si>
  <si>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</si>
  <si>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</si>
  <si>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</si>
  <si>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</si>
  <si>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</si>
  <si>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</si>
  <si>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</si>
  <si>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</si>
  <si>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</si>
  <si>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</si>
  <si>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</si>
  <si>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</si>
  <si>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</si>
  <si>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</si>
  <si>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</si>
  <si>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</si>
  <si>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</si>
  <si>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</si>
  <si>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</si>
  <si>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</si>
  <si>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</si>
  <si>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</si>
  <si>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</si>
  <si>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</si>
  <si>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</si>
  <si>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</si>
  <si>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</si>
  <si>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</si>
  <si>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</si>
  <si>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</si>
  <si>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</si>
  <si>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</si>
  <si>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</si>
  <si>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</si>
  <si>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</si>
  <si>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</si>
  <si>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</si>
  <si>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</si>
  <si>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</si>
  <si>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</si>
  <si>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</si>
  <si>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</si>
  <si>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</si>
  <si>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</si>
  <si>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</si>
  <si>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</si>
  <si>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</si>
  <si>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</si>
  <si>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</si>
  <si>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</si>
  <si>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</si>
  <si>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</si>
  <si>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</si>
  <si>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</si>
  <si>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</si>
  <si>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</si>
  <si>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</si>
  <si>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</si>
  <si>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</si>
  <si>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</si>
  <si>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</si>
  <si>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</si>
  <si>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</si>
  <si>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</si>
  <si>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</si>
  <si>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</si>
  <si>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</si>
  <si>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</si>
  <si>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</si>
  <si>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</si>
  <si>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</si>
  <si>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</si>
  <si>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</si>
  <si>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</si>
  <si>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</si>
  <si>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</si>
  <si>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</si>
  <si>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</si>
  <si>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</si>
  <si>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</si>
  <si>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</si>
  <si>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</si>
  <si>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</si>
  <si>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</si>
  <si>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</si>
  <si>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</si>
  <si>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</si>
  <si>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</si>
  <si>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</si>
  <si>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</si>
  <si>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</si>
  <si>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</si>
  <si>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</si>
  <si>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</si>
  <si>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</si>
  <si>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</si>
  <si>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</si>
  <si>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</si>
  <si>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</si>
  <si>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</si>
  <si>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</si>
  <si>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</si>
  <si>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</si>
  <si>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</si>
  <si>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</si>
  <si>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</si>
  <si>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</si>
  <si>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</si>
  <si>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</si>
  <si>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</si>
  <si>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</si>
  <si>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</si>
  <si>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</si>
  <si>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</si>
  <si>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</si>
  <si>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</si>
  <si>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</si>
  <si>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</si>
  <si>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</si>
  <si>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</si>
  <si>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</si>
  <si>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</si>
  <si>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</si>
  <si>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</si>
  <si>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</si>
  <si>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</si>
  <si>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</si>
  <si>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</si>
  <si>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</si>
  <si>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</si>
  <si>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</si>
  <si>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</si>
  <si>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</si>
  <si>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</si>
  <si>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</si>
  <si>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</si>
  <si>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</si>
  <si>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</si>
  <si>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</si>
  <si>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</si>
  <si>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</si>
  <si>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</si>
  <si>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</si>
  <si>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</si>
  <si>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</si>
  <si>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</si>
  <si>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</si>
  <si>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</si>
  <si>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</si>
  <si>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</si>
  <si>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</si>
  <si>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</si>
  <si>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</si>
  <si>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</si>
  <si>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</si>
  <si>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</si>
  <si>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</si>
  <si>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</si>
  <si>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</si>
  <si>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</si>
  <si>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</si>
  <si>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</si>
  <si>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</si>
  <si>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</si>
  <si>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</si>
  <si>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</si>
  <si>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</si>
  <si>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</si>
  <si>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</si>
  <si>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</si>
  <si>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</si>
  <si>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</si>
  <si>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</si>
  <si>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</si>
  <si>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</si>
  <si>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</si>
  <si>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</si>
  <si>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</si>
  <si>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</si>
  <si>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</si>
  <si>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</si>
  <si>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</si>
  <si>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</si>
  <si>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</si>
  <si>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</si>
  <si>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</si>
  <si>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</si>
  <si>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</si>
  <si>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</si>
  <si>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</si>
  <si>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</si>
  <si>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</si>
  <si>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</si>
  <si>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</si>
  <si>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</si>
  <si>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</si>
  <si>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</si>
  <si>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</si>
  <si>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</si>
  <si>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</si>
  <si>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</si>
  <si>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</si>
  <si>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</si>
  <si>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</si>
  <si>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</si>
  <si>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</si>
  <si>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</si>
  <si>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</si>
  <si>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</si>
  <si>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</si>
  <si>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</si>
  <si>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</si>
  <si>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</si>
  <si>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</si>
  <si>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</si>
  <si>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</si>
  <si>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</si>
  <si>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</si>
  <si>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</si>
  <si>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</si>
  <si>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</si>
  <si>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</si>
  <si>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</si>
  <si>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</si>
  <si>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</si>
  <si>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</si>
  <si>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</si>
  <si>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</si>
  <si>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</si>
  <si>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</si>
  <si>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</si>
  <si>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</si>
  <si>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</si>
  <si>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</si>
  <si>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</si>
  <si>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</si>
  <si>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</si>
  <si>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</si>
  <si>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</si>
  <si>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</si>
  <si>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</si>
  <si>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</si>
  <si>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</si>
  <si>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</si>
  <si>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</si>
  <si>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</si>
  <si>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</si>
  <si>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</si>
  <si>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</si>
  <si>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</si>
  <si>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</si>
  <si>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</si>
  <si>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</si>
  <si>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</si>
  <si>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</si>
  <si>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</si>
  <si>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</si>
  <si>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</si>
  <si>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</si>
  <si>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</si>
  <si>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</si>
  <si>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</si>
  <si>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</si>
  <si>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</si>
  <si>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</si>
  <si>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</si>
  <si>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</si>
  <si>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</si>
  <si>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</si>
  <si>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</si>
  <si>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</si>
  <si>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</si>
  <si>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</si>
  <si>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</si>
  <si>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</si>
  <si>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</si>
  <si>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</si>
  <si>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</si>
  <si>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</si>
  <si>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</si>
  <si>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</si>
  <si>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</si>
  <si>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</si>
  <si>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</si>
  <si>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</si>
  <si>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</si>
  <si>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</si>
  <si>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</si>
  <si>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</si>
  <si>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</si>
  <si>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</si>
  <si>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</si>
  <si>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</si>
  <si>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</si>
  <si>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</si>
  <si>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</si>
  <si>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</si>
  <si>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</si>
  <si>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</si>
  <si>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</si>
  <si>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</si>
  <si>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</si>
  <si>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</si>
  <si>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</si>
  <si>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</si>
  <si>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</si>
  <si>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</si>
  <si>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</si>
  <si>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</si>
  <si>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</si>
  <si>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</si>
  <si>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</si>
  <si>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</si>
  <si>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</si>
  <si>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</si>
  <si>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</si>
  <si>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</si>
  <si>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</si>
  <si>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</si>
  <si>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</si>
  <si>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</si>
  <si>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</si>
  <si>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</si>
  <si>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</si>
  <si>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</si>
  <si>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</si>
  <si>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</si>
  <si>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</si>
  <si>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</si>
  <si>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</si>
  <si>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</si>
  <si>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</si>
  <si>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</si>
  <si>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</si>
  <si>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</si>
  <si>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</si>
  <si>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</si>
  <si>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</si>
  <si>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</si>
  <si>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</si>
  <si>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</si>
  <si>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</si>
  <si>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</si>
  <si>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</si>
  <si>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</si>
  <si>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</si>
  <si>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</si>
  <si>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</si>
  <si>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</si>
  <si>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</si>
  <si>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</si>
  <si>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</si>
  <si>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</si>
  <si>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</si>
  <si>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</si>
  <si>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</si>
  <si>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</si>
  <si>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</si>
  <si>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</si>
  <si>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</si>
  <si>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</si>
  <si>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</si>
  <si>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</si>
  <si>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</si>
  <si>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</si>
  <si>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</si>
  <si>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</si>
  <si>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</si>
  <si>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</si>
  <si>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</si>
  <si>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</si>
  <si>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</si>
  <si>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</si>
  <si>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</si>
  <si>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</si>
  <si>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</si>
  <si>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</si>
  <si>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</si>
  <si>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</si>
  <si>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</si>
  <si>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</si>
  <si>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</si>
  <si>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</si>
  <si>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</si>
  <si>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</si>
  <si>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</si>
  <si>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</si>
  <si>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</si>
  <si>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</si>
  <si>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</si>
  <si>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</si>
  <si>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</si>
  <si>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</si>
  <si>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</si>
  <si>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</si>
  <si>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</si>
  <si>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</si>
  <si>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</si>
  <si>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</si>
  <si>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</si>
  <si>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</si>
  <si>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</si>
  <si>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</si>
  <si>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</si>
  <si>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</si>
  <si>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</si>
  <si>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</si>
  <si>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</si>
  <si>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</si>
  <si>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</si>
  <si>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</si>
  <si>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</si>
  <si>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</si>
  <si>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</si>
  <si>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</si>
  <si>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</si>
  <si>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</si>
  <si>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</si>
  <si>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</si>
  <si>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</si>
  <si>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</si>
  <si>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</si>
  <si>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</si>
  <si>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</si>
  <si>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</si>
  <si>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</si>
  <si>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</si>
  <si>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</si>
  <si>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</si>
  <si>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</si>
  <si>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</si>
  <si>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</si>
  <si>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</si>
  <si>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</si>
  <si>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</si>
  <si>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</si>
  <si>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</si>
  <si>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</si>
  <si>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</si>
  <si>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</si>
  <si>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</si>
  <si>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</si>
  <si>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</si>
  <si>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</si>
  <si>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</si>
  <si>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</si>
  <si>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</si>
  <si>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</si>
  <si>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</si>
  <si>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</si>
  <si>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</si>
  <si>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</si>
  <si>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</si>
  <si>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</si>
  <si>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</si>
  <si>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</si>
  <si>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</si>
  <si>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</si>
  <si>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</si>
  <si>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</si>
  <si>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</si>
  <si>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</si>
  <si>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</si>
  <si>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</si>
  <si>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</si>
  <si>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</si>
  <si>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</si>
  <si>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</si>
  <si>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</si>
  <si>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</si>
  <si>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</si>
  <si>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</si>
  <si>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</si>
  <si>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</si>
  <si>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</si>
  <si>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</si>
  <si>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</si>
  <si>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</si>
  <si>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</si>
  <si>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</si>
  <si>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</si>
  <si>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</si>
  <si>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</si>
  <si>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</si>
  <si>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</si>
  <si>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</si>
  <si>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</si>
  <si>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</si>
  <si>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</si>
  <si>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</si>
  <si>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</si>
  <si>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</si>
  <si>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</si>
  <si>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</si>
  <si>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</si>
  <si>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</si>
  <si>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</si>
  <si>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</si>
  <si>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</si>
  <si>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</si>
  <si>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</si>
  <si>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</si>
  <si>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</si>
  <si>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</si>
  <si>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</si>
  <si>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</si>
  <si>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</si>
  <si>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</si>
  <si>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</si>
  <si>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</si>
  <si>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</si>
  <si>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</si>
  <si>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</si>
  <si>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</si>
  <si>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</si>
  <si>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</si>
  <si>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</si>
  <si>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</si>
  <si>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</si>
  <si>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</si>
  <si>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</si>
  <si>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</si>
  <si>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</si>
  <si>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</si>
  <si>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</si>
  <si>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</si>
  <si>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</si>
  <si>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</si>
  <si>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</si>
  <si>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</si>
  <si>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</si>
  <si>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</si>
  <si>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</si>
  <si>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</si>
  <si>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</si>
  <si>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</si>
  <si>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</si>
  <si>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</si>
  <si>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</si>
  <si>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</si>
  <si>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</si>
  <si>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</si>
  <si>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</si>
  <si>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</si>
  <si>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</si>
  <si>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</si>
  <si>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</si>
  <si>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</si>
  <si>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</si>
  <si>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</si>
  <si>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</si>
  <si>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</si>
  <si>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</si>
  <si>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</si>
  <si>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</si>
  <si>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</si>
  <si>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</si>
  <si>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</si>
  <si>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</si>
  <si>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</si>
  <si>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</si>
  <si>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</si>
  <si>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</si>
  <si>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</si>
  <si>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</si>
  <si>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</si>
  <si>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</si>
  <si>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</si>
  <si>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</si>
  <si>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</si>
  <si>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</si>
  <si>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</si>
  <si>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</si>
  <si>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</si>
  <si>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</si>
  <si>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</si>
  <si>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</si>
  <si>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</si>
  <si>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</si>
  <si>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</si>
  <si>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</si>
  <si>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</si>
  <si>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</si>
  <si>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</si>
  <si>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</si>
  <si>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</si>
  <si>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</si>
  <si>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</si>
  <si>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</si>
  <si>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</si>
  <si>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</si>
  <si>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</si>
  <si>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</si>
  <si>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</si>
  <si>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</si>
  <si>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</si>
  <si>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</si>
  <si>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</si>
  <si>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</si>
  <si>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</si>
  <si>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</si>
  <si>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</si>
  <si>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</si>
  <si>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</si>
  <si>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</si>
  <si>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</si>
  <si>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</si>
  <si>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</si>
  <si>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</si>
  <si>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</si>
  <si>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</si>
  <si>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</si>
  <si>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</si>
  <si>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</si>
  <si>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</si>
  <si>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</si>
  <si>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</si>
  <si>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</si>
  <si>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</si>
  <si>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</si>
  <si>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</si>
  <si>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</si>
  <si>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</si>
  <si>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</si>
  <si>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</si>
  <si>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</si>
  <si>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</si>
  <si>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</si>
  <si>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</si>
  <si>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</si>
  <si>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</si>
  <si>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</si>
  <si>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</si>
  <si>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</si>
  <si>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</si>
  <si>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</si>
  <si>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</si>
  <si>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</si>
  <si>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</si>
  <si>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</si>
  <si>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</si>
  <si>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</si>
  <si>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</si>
  <si>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</si>
  <si>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</si>
  <si>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</si>
  <si>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</si>
  <si>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</si>
  <si>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</si>
  <si>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</si>
  <si>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</si>
  <si>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</si>
  <si>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</si>
  <si>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</si>
  <si>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</si>
  <si>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</si>
  <si>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</si>
  <si>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</si>
  <si>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</si>
  <si>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</si>
  <si>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</si>
  <si>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</si>
  <si>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</si>
  <si>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</si>
  <si>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</si>
  <si>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</si>
  <si>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</si>
  <si>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</si>
  <si>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</si>
  <si>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</si>
  <si>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</si>
  <si>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</si>
  <si>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</si>
  <si>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</si>
  <si>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</si>
  <si>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</si>
  <si>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</si>
  <si>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</si>
  <si>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</si>
  <si>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</si>
  <si>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</si>
  <si>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</si>
  <si>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</si>
  <si>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</si>
  <si>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</si>
  <si>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</si>
  <si>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</si>
  <si>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</si>
  <si>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</si>
  <si>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</si>
  <si>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</si>
  <si>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</si>
  <si>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</si>
  <si>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</si>
  <si>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</si>
  <si>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</si>
  <si>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</si>
  <si>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</si>
  <si>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</si>
  <si>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</si>
  <si>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</si>
  <si>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</si>
  <si>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</si>
  <si>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</si>
  <si>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</si>
  <si>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</si>
  <si>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</si>
  <si>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</si>
  <si>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</si>
  <si>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</si>
  <si>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</si>
  <si>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</si>
  <si>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</si>
  <si>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</si>
  <si>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</si>
  <si>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</si>
  <si>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</si>
  <si>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</si>
  <si>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</si>
  <si>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</si>
  <si>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</si>
  <si>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</si>
  <si>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</si>
  <si>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</si>
  <si>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</si>
  <si>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</si>
  <si>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</si>
  <si>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</si>
  <si>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</si>
  <si>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</si>
  <si>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</si>
  <si>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</si>
  <si>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</si>
  <si>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</si>
  <si>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</si>
  <si>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</si>
  <si>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</si>
  <si>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</si>
  <si>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</si>
  <si>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</si>
  <si>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</si>
  <si>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</si>
  <si>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</si>
  <si>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</si>
  <si>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</si>
  <si>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</si>
  <si>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</si>
  <si>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</si>
  <si>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</si>
  <si>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</si>
  <si>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</si>
  <si>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</si>
  <si>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</si>
  <si>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</si>
  <si>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</si>
  <si>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</si>
  <si>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</si>
  <si>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</si>
  <si>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</si>
  <si>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</si>
  <si>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</si>
  <si>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</si>
  <si>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</si>
  <si>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</si>
  <si>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</si>
  <si>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</si>
  <si>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</si>
  <si>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</si>
  <si>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</si>
  <si>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</si>
  <si>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</si>
  <si>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</si>
  <si>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</si>
  <si>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</si>
  <si>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</si>
  <si>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</si>
  <si>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</si>
  <si>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</si>
  <si>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</si>
  <si>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</si>
  <si>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</si>
  <si>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</si>
  <si>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</si>
  <si>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</si>
  <si>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</si>
  <si>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</si>
  <si>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</si>
  <si>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</si>
  <si>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</si>
  <si>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</si>
  <si>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</si>
  <si>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</si>
  <si>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</si>
  <si>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</si>
  <si>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</si>
  <si>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</si>
  <si>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</si>
  <si>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</si>
  <si>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</si>
  <si>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</si>
  <si>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</si>
  <si>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</si>
  <si>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</si>
  <si>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</si>
  <si>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</si>
  <si>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</si>
  <si>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</si>
  <si>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</si>
  <si>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</si>
  <si>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</si>
  <si>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</si>
  <si>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</si>
  <si>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</si>
  <si>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</si>
  <si>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</si>
  <si>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</si>
  <si>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</si>
  <si>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</si>
  <si>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</si>
  <si>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</si>
  <si>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</si>
  <si>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</si>
  <si>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</si>
  <si>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</si>
  <si>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</si>
  <si>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</si>
  <si>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</si>
  <si>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</si>
  <si>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</si>
  <si>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</si>
  <si>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</si>
  <si>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</si>
  <si>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</si>
  <si>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</si>
  <si>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</si>
  <si>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</si>
  <si>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</si>
  <si>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</si>
  <si>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</si>
  <si>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</si>
  <si>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</si>
  <si>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</si>
  <si>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</si>
  <si>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</si>
  <si>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</si>
  <si>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</si>
  <si>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</si>
  <si>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</si>
  <si>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</si>
  <si>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</si>
  <si>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</si>
  <si>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</si>
  <si>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</si>
  <si>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</si>
  <si>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</si>
  <si>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</si>
  <si>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</si>
  <si>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</si>
  <si>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</si>
  <si>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</si>
  <si>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</si>
  <si>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</si>
  <si>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</si>
  <si>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</si>
  <si>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</si>
  <si>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</si>
  <si>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</si>
  <si>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</si>
  <si>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</si>
  <si>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</si>
  <si>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</si>
  <si>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</si>
  <si>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</si>
  <si>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</si>
  <si>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</si>
  <si>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</si>
  <si>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</si>
  <si>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</si>
  <si>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</si>
  <si>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</si>
  <si>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</si>
  <si>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</si>
  <si>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</si>
  <si>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</si>
  <si>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</si>
  <si>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</si>
  <si>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</si>
  <si>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</si>
  <si>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</si>
  <si>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</si>
  <si>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</si>
  <si>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</si>
  <si>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</si>
  <si>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</si>
  <si>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</si>
  <si>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</si>
  <si>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</si>
  <si>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</si>
  <si>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</si>
  <si>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</si>
  <si>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</si>
  <si>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</si>
  <si>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</si>
  <si>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</si>
  <si>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</si>
  <si>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</si>
  <si>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</si>
  <si>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</si>
  <si>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</si>
  <si>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</si>
  <si>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</si>
  <si>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</si>
  <si>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</si>
  <si>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</si>
  <si>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</si>
  <si>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</si>
  <si>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</si>
  <si>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</si>
  <si>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</si>
  <si>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</si>
  <si>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</si>
  <si>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</si>
  <si>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</si>
  <si>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</si>
  <si>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</si>
  <si>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</si>
  <si>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</si>
  <si>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</si>
  <si>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</si>
  <si>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</si>
  <si>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</si>
  <si>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</si>
  <si>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</si>
  <si>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</si>
  <si>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</si>
  <si>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</si>
  <si>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</si>
  <si>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</si>
  <si>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</si>
  <si>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</si>
  <si>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</si>
  <si>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</si>
  <si>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</si>
  <si>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</si>
  <si>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</si>
  <si>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</si>
  <si>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</si>
  <si>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</si>
  <si>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</si>
  <si>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</si>
  <si>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</si>
  <si>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</si>
  <si>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</si>
  <si>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</si>
  <si>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</si>
  <si>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</si>
  <si>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</si>
  <si>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</si>
  <si>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</si>
  <si>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</si>
  <si>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</si>
  <si>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</si>
  <si>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</si>
  <si>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</si>
  <si>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</si>
  <si>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</si>
  <si>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</si>
  <si>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</si>
  <si>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</si>
  <si>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</si>
  <si>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</si>
  <si>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</si>
  <si>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</si>
  <si>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</si>
  <si>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</si>
  <si>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</si>
  <si>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</si>
  <si>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</si>
  <si>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</si>
  <si>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</si>
  <si>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</si>
  <si>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</si>
  <si>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</si>
  <si>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</si>
  <si>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</si>
  <si>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</si>
  <si>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</si>
  <si>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</si>
  <si>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</si>
  <si>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</si>
  <si>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</si>
  <si>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</si>
  <si>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</si>
  <si>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</si>
  <si>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</si>
  <si>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</si>
  <si>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</si>
  <si>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</si>
  <si>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</si>
  <si>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</si>
  <si>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</si>
  <si>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</si>
  <si>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</si>
  <si>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</si>
  <si>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</si>
  <si>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</si>
  <si>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</si>
  <si>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</si>
  <si>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</si>
  <si>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</si>
  <si>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</si>
  <si>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</si>
  <si>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</si>
  <si>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</si>
  <si>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</si>
  <si>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</si>
  <si>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</si>
  <si>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</si>
  <si>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</si>
  <si>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</si>
  <si>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</si>
  <si>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</si>
  <si>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</si>
  <si>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</si>
  <si>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</si>
  <si>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</si>
  <si>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</si>
  <si>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</si>
  <si>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</si>
  <si>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</si>
  <si>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</si>
  <si>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</si>
  <si>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</si>
  <si>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</si>
  <si>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</si>
  <si>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</si>
  <si>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</si>
  <si>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</si>
  <si>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</si>
  <si>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</si>
  <si>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</si>
  <si>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</si>
  <si>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</si>
  <si>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</si>
  <si>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</si>
  <si>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</si>
  <si>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</si>
  <si>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</si>
  <si>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</si>
  <si>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</si>
  <si>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</si>
  <si>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</si>
  <si>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</si>
  <si>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</si>
  <si>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</si>
  <si>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</si>
  <si>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</si>
  <si>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</si>
  <si>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</si>
  <si>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</si>
  <si>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</si>
  <si>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</si>
  <si>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</si>
  <si>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</si>
  <si>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</si>
  <si>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</si>
  <si>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</si>
  <si>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</si>
  <si>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</si>
  <si>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</si>
  <si>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</si>
  <si>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</si>
  <si>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</si>
  <si>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</si>
  <si>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</si>
  <si>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</si>
  <si>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</si>
  <si>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</si>
  <si>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</si>
  <si>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</si>
  <si>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</si>
  <si>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</si>
  <si>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</si>
  <si>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</si>
  <si>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</si>
  <si>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</si>
  <si>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</si>
  <si>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</si>
  <si>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</si>
  <si>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</si>
  <si>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</si>
  <si>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</si>
  <si>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</si>
  <si>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</si>
  <si>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</si>
  <si>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</si>
  <si>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</si>
  <si>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</si>
  <si>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</si>
  <si>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</si>
  <si>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</si>
  <si>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</si>
  <si>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</si>
  <si>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</si>
  <si>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</si>
  <si>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</si>
  <si>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</si>
  <si>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</si>
  <si>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</si>
  <si>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</si>
  <si>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</si>
  <si>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</si>
  <si>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</si>
  <si>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</si>
  <si>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</si>
  <si>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</si>
  <si>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</si>
  <si>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</si>
  <si>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</si>
  <si>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</si>
  <si>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</si>
  <si>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</si>
  <si>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</si>
  <si>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</si>
  <si>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</si>
  <si>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</si>
  <si>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</si>
  <si>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</si>
  <si>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</si>
  <si>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</si>
  <si>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</si>
  <si>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</si>
  <si>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</si>
  <si>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</si>
  <si>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</si>
  <si>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</si>
  <si>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</si>
  <si>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</si>
  <si>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</si>
  <si>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</si>
  <si>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</si>
  <si>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</si>
  <si>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</si>
  <si>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</si>
  <si>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</si>
  <si>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</si>
  <si>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</si>
  <si>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</si>
  <si>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</si>
  <si>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</si>
  <si>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</si>
  <si>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</si>
  <si>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</si>
  <si>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</si>
  <si>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</si>
  <si>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</si>
  <si>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</si>
  <si>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</si>
  <si>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</si>
  <si>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</si>
  <si>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</si>
  <si>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</si>
  <si>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</si>
  <si>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</si>
  <si>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</si>
  <si>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</si>
  <si>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</si>
  <si>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</si>
  <si>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</si>
  <si>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</si>
  <si>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</si>
  <si>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</si>
  <si>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</si>
  <si>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</si>
  <si>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</si>
  <si>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</si>
  <si>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</si>
  <si>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</si>
  <si>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</si>
  <si>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</si>
  <si>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</si>
  <si>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</si>
  <si>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</si>
  <si>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</si>
  <si>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</si>
  <si>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</si>
  <si>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</si>
  <si>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</si>
  <si>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</si>
  <si>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</si>
  <si>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</si>
  <si>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</si>
  <si>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</si>
  <si>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</si>
  <si>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</si>
  <si>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</si>
  <si>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</si>
  <si>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</si>
  <si>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</si>
  <si>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</si>
  <si>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</si>
  <si>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</si>
  <si>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</si>
  <si>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</si>
  <si>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</si>
  <si>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</si>
  <si>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</si>
  <si>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</si>
  <si>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</si>
  <si>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</si>
  <si>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</si>
  <si>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</si>
  <si>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</si>
  <si>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</si>
  <si>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</si>
  <si>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</si>
  <si>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</si>
  <si>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</si>
  <si>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</si>
  <si>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</si>
  <si>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</si>
  <si>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</si>
  <si>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</si>
  <si>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</si>
  <si>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</si>
  <si>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</si>
  <si>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</si>
  <si>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</si>
  <si>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</si>
  <si>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</si>
  <si>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</si>
  <si>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</si>
  <si>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</si>
  <si>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</si>
  <si>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</si>
  <si>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</si>
  <si>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</si>
  <si>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</si>
  <si>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</si>
  <si>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</si>
  <si>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</si>
  <si>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</si>
  <si>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</si>
  <si>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</si>
  <si>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</si>
  <si>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</si>
  <si>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</si>
  <si>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</si>
  <si>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</si>
  <si>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</si>
  <si>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</si>
  <si>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</si>
  <si>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</si>
  <si>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</si>
  <si>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</si>
  <si>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</si>
  <si>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</si>
  <si>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</si>
  <si>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</si>
  <si>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</si>
  <si>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</si>
  <si>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</si>
  <si>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</si>
  <si>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</si>
  <si>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</si>
  <si>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</si>
  <si>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</si>
  <si>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</si>
  <si>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</si>
  <si>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</si>
  <si>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</si>
  <si>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</si>
  <si>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</si>
  <si>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</si>
  <si>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</si>
  <si>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</si>
  <si>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</si>
  <si>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</si>
  <si>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</si>
  <si>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</si>
  <si>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</si>
  <si>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</si>
  <si>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</si>
  <si>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</si>
  <si>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</si>
  <si>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</si>
  <si>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</si>
  <si>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</si>
  <si>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</si>
  <si>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</si>
  <si>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</si>
  <si>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</si>
  <si>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</si>
  <si>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</si>
  <si>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</si>
  <si>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</si>
  <si>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</si>
  <si>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</si>
  <si>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</si>
  <si>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</si>
  <si>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</si>
  <si>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</si>
  <si>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</si>
  <si>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</si>
  <si>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</si>
  <si>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</si>
  <si>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</si>
  <si>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</si>
  <si>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</si>
  <si>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</si>
  <si>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</si>
  <si>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</si>
  <si>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</si>
  <si>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</si>
  <si>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</si>
  <si>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</si>
  <si>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</si>
  <si>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</si>
  <si>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</si>
  <si>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</si>
  <si>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</si>
  <si>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</si>
  <si>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</si>
  <si>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</si>
  <si>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</si>
  <si>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</si>
  <si>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</si>
  <si>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</si>
  <si>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</si>
  <si>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</si>
  <si>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</si>
  <si>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</si>
  <si>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</si>
  <si>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</si>
  <si>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</si>
  <si>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</si>
  <si>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</si>
  <si>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</si>
  <si>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</si>
  <si>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</si>
  <si>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</si>
  <si>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</si>
  <si>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</si>
  <si>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</si>
  <si>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</si>
  <si>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</si>
  <si>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</si>
  <si>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</si>
  <si>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</si>
  <si>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</si>
  <si>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</si>
  <si>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</si>
  <si>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</si>
  <si>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</si>
  <si>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</si>
  <si>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</si>
  <si>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</si>
  <si>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</si>
  <si>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</si>
  <si>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</si>
  <si>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</si>
  <si>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</si>
  <si>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</si>
  <si>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</si>
  <si>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</si>
  <si>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</si>
  <si>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</si>
  <si>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</si>
  <si>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</si>
  <si>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</si>
  <si>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</si>
  <si>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</si>
  <si>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</si>
  <si>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</si>
  <si>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</si>
  <si>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</si>
  <si>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</si>
  <si>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</si>
  <si>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</si>
  <si>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</si>
  <si>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</si>
  <si>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</si>
  <si>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</si>
  <si>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</si>
  <si>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</si>
  <si>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</si>
  <si>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</si>
  <si>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</si>
  <si>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</si>
  <si>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</si>
  <si>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</si>
  <si>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</si>
  <si>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</si>
  <si>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</si>
  <si>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</si>
  <si>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</si>
  <si>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</si>
  <si>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</si>
  <si>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</si>
  <si>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</si>
  <si>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</si>
  <si>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</si>
  <si>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</si>
  <si>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</si>
  <si>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</si>
  <si>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</si>
  <si>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</si>
  <si>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</si>
  <si>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</si>
  <si>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</si>
  <si>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</si>
  <si>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</si>
  <si>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</si>
  <si>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</si>
  <si>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</si>
  <si>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</si>
  <si>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</si>
  <si>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</si>
  <si>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</si>
  <si>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</si>
  <si>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</si>
  <si>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</si>
  <si>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</si>
  <si>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</si>
  <si>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</si>
  <si>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</si>
  <si>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</si>
  <si>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</si>
  <si>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</si>
  <si>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</si>
  <si>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</si>
  <si>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</si>
  <si>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</si>
  <si>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</si>
  <si>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</si>
  <si>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</si>
  <si>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</si>
  <si>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</si>
  <si>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</si>
  <si>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</si>
  <si>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</si>
  <si>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</si>
  <si>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</si>
  <si>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</si>
  <si>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</si>
  <si>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</si>
  <si>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</si>
  <si>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</si>
  <si>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</si>
  <si>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</si>
  <si>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</si>
  <si>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</si>
  <si>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</si>
  <si>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</si>
  <si>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</si>
  <si>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</si>
  <si>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</si>
  <si>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</si>
  <si>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</si>
  <si>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</si>
  <si>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</si>
  <si>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</si>
  <si>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</si>
  <si>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</si>
  <si>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</si>
  <si>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</si>
  <si>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</si>
  <si>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</si>
  <si>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</si>
  <si>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</si>
  <si>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</si>
  <si>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</si>
  <si>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</si>
  <si>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</si>
  <si>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</si>
  <si>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</si>
  <si>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</si>
  <si>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</si>
  <si>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</si>
  <si>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</si>
  <si>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</si>
  <si>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</si>
  <si>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</si>
  <si>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</si>
  <si>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</si>
  <si>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</si>
  <si>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</si>
  <si>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</si>
  <si>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</si>
  <si>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</si>
  <si>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</si>
  <si>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</si>
  <si>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</si>
  <si>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</si>
  <si>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</si>
  <si>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</si>
  <si>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</si>
  <si>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</si>
  <si>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</si>
  <si>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</si>
  <si>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</si>
  <si>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</si>
  <si>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</si>
  <si>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</si>
  <si>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</si>
  <si>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</si>
  <si>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</si>
  <si>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</si>
  <si>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</si>
  <si>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</si>
  <si>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</si>
  <si>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</si>
  <si>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</si>
  <si>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</si>
  <si>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</si>
  <si>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</si>
  <si>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</si>
  <si>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</si>
  <si>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</si>
  <si>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</si>
  <si>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</si>
  <si>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</si>
  <si>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</si>
  <si>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</si>
  <si>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</si>
  <si>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</si>
  <si>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</si>
  <si>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</si>
  <si>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</si>
  <si>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</si>
  <si>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</si>
  <si>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</si>
  <si>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</si>
  <si>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</si>
  <si>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</si>
  <si>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</si>
  <si>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</si>
  <si>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</si>
  <si>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</si>
  <si>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</si>
  <si>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</si>
  <si>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</si>
  <si>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</si>
  <si>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</si>
  <si>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</si>
  <si>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</si>
  <si>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</si>
  <si>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</si>
  <si>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</si>
  <si>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</si>
  <si>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</si>
  <si>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</si>
  <si>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</si>
  <si>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</si>
  <si>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</si>
  <si>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</si>
  <si>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</si>
  <si>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</si>
  <si>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</si>
  <si>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</si>
  <si>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</si>
  <si>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</si>
  <si>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</si>
  <si>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</si>
  <si>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</si>
  <si>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</si>
  <si>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</si>
  <si>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</si>
  <si>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</si>
  <si>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</si>
  <si>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</si>
  <si>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</si>
  <si>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</si>
  <si>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</si>
  <si>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</si>
  <si>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</si>
  <si>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</si>
  <si>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</si>
  <si>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</si>
  <si>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</si>
  <si>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</si>
  <si>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</si>
  <si>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</si>
  <si>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</si>
  <si>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</si>
  <si>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</si>
  <si>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</si>
  <si>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</si>
  <si>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</si>
  <si>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</si>
  <si>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</si>
  <si>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</si>
  <si>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</si>
  <si>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</si>
  <si>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</si>
  <si>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</si>
  <si>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</si>
  <si>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</si>
  <si>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</si>
  <si>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</si>
  <si>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</si>
  <si>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</si>
  <si>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</si>
  <si>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</si>
  <si>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</si>
  <si>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</si>
  <si>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</si>
  <si>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</si>
  <si>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</si>
  <si>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</si>
  <si>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</si>
  <si>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</si>
  <si>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</si>
  <si>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</si>
  <si>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</si>
  <si>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</si>
  <si>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</si>
  <si>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</si>
  <si>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</si>
  <si>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</si>
  <si>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</si>
  <si>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</si>
  <si>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</si>
  <si>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</si>
  <si>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</si>
  <si>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</si>
  <si>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</si>
  <si>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</si>
  <si>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</si>
  <si>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</si>
  <si>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</si>
  <si>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</si>
  <si>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</si>
  <si>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</si>
  <si>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</si>
  <si>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</si>
  <si>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</si>
  <si>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</si>
  <si>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</si>
  <si>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</si>
  <si>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</si>
  <si>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</si>
  <si>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</si>
  <si>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</si>
  <si>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</si>
  <si>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</si>
  <si>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</si>
  <si>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</si>
  <si>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</si>
  <si>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</si>
  <si>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</si>
  <si>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</si>
  <si>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</si>
  <si>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</si>
  <si>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</si>
  <si>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</si>
  <si>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</si>
  <si>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</si>
  <si>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</si>
  <si>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</si>
  <si>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</si>
  <si>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</si>
  <si>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</si>
  <si>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</si>
  <si>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</si>
  <si>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</si>
  <si>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</si>
  <si>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</si>
  <si>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</si>
  <si>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</si>
  <si>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</si>
  <si>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</si>
  <si>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</si>
  <si>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</si>
  <si>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</si>
  <si>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</si>
  <si>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</si>
  <si>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</si>
  <si>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</si>
  <si>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</si>
  <si>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</si>
  <si>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</si>
  <si>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</si>
  <si>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</si>
  <si>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</si>
  <si>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</si>
  <si>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</si>
  <si>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</si>
  <si>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</si>
  <si>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</si>
  <si>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</si>
  <si>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</si>
  <si>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</si>
  <si>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</si>
  <si>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</si>
  <si>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</si>
  <si>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</si>
  <si>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</si>
  <si>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</si>
  <si>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</si>
  <si>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</si>
  <si>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</si>
  <si>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</si>
  <si>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</si>
  <si>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</si>
  <si>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</si>
  <si>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</si>
  <si>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</si>
  <si>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</si>
  <si>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</si>
  <si>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</si>
  <si>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</si>
  <si>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</si>
  <si>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</si>
  <si>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</si>
  <si>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</si>
  <si>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</si>
  <si>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</si>
  <si>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</si>
  <si>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</si>
  <si>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</si>
  <si>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</si>
  <si>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</si>
  <si>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</si>
  <si>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</si>
  <si>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</si>
  <si>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</si>
  <si>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</si>
  <si>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</si>
  <si>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</si>
  <si>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</si>
  <si>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</si>
  <si>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</si>
  <si>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</si>
  <si>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</si>
  <si>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</si>
  <si>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</si>
  <si>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</si>
  <si>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</si>
  <si>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</si>
  <si>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</si>
  <si>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</si>
  <si>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</si>
  <si>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</si>
  <si>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</si>
  <si>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</si>
  <si>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</si>
  <si>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</si>
  <si>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</si>
  <si>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</si>
  <si>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</si>
  <si>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</si>
  <si>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</si>
  <si>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</si>
  <si>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</si>
  <si>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</si>
  <si>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</si>
  <si>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</si>
  <si>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</si>
  <si>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</si>
  <si>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</si>
  <si>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</si>
  <si>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</si>
  <si>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</si>
  <si>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</si>
  <si>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</si>
  <si>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</si>
  <si>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</si>
  <si>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</si>
  <si>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</si>
  <si>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</si>
  <si>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</si>
  <si>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</si>
  <si>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</si>
  <si>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</si>
  <si>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</si>
  <si>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</si>
  <si>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</si>
  <si>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</si>
  <si>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</si>
  <si>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</si>
  <si>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</si>
  <si>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</si>
  <si>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</si>
  <si>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</si>
  <si>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</si>
  <si>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</si>
  <si>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</si>
  <si>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</si>
  <si>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</si>
  <si>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</si>
  <si>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</si>
  <si>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</si>
  <si>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</si>
  <si>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</si>
  <si>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</si>
  <si>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</si>
  <si>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</si>
  <si>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</si>
  <si>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</si>
  <si>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</si>
  <si>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</si>
  <si>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</si>
  <si>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</si>
  <si>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</si>
  <si>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</si>
  <si>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</si>
  <si>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</si>
  <si>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</si>
  <si>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</si>
  <si>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</si>
  <si>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</si>
  <si>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</si>
  <si>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</si>
  <si>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</si>
  <si>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</si>
  <si>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</si>
  <si>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</si>
  <si>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</si>
  <si>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</si>
  <si>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</si>
  <si>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</si>
  <si>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</si>
  <si>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</si>
  <si>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</si>
  <si>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</si>
  <si>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</si>
  <si>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</si>
  <si>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</si>
  <si>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</si>
  <si>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</si>
  <si>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</si>
  <si>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</si>
  <si>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</si>
  <si>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</si>
  <si>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</si>
  <si>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</si>
  <si>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</si>
  <si>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</si>
  <si>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</si>
  <si>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</si>
  <si>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</si>
  <si>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</si>
  <si>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</si>
  <si>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</si>
  <si>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</si>
  <si>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</si>
  <si>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</si>
  <si>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</si>
  <si>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</si>
  <si>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</si>
  <si>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</si>
  <si>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</si>
  <si>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</si>
  <si>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</si>
  <si>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</si>
  <si>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</si>
  <si>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</si>
  <si>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</si>
  <si>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</si>
  <si>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</si>
  <si>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</si>
  <si>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</si>
  <si>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</si>
  <si>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</si>
  <si>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</si>
  <si>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</si>
  <si>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</si>
  <si>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</si>
  <si>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</si>
  <si>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</si>
  <si>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</si>
  <si>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</si>
  <si>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</si>
  <si>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</si>
  <si>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</si>
  <si>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</si>
  <si>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</si>
  <si>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</si>
  <si>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</si>
  <si>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</si>
  <si>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</si>
  <si>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</si>
  <si>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</si>
  <si>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</si>
  <si>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</si>
  <si>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</si>
  <si>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</si>
  <si>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</si>
  <si>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</si>
  <si>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</si>
  <si>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</si>
  <si>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</si>
  <si>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</si>
  <si>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</si>
  <si>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</si>
  <si>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</si>
  <si>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</si>
  <si>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</si>
  <si>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</si>
  <si>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</si>
  <si>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</si>
  <si>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</si>
  <si>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</si>
  <si>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</si>
  <si>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</si>
  <si>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</si>
  <si>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</si>
  <si>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</si>
  <si>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</si>
  <si>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</si>
  <si>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</si>
  <si>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</si>
  <si>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</si>
  <si>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</si>
  <si>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</si>
  <si>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</si>
  <si>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</si>
  <si>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</si>
  <si>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</si>
  <si>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</si>
  <si>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</si>
  <si>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</si>
  <si>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</si>
  <si>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</si>
  <si>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</si>
  <si>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</si>
  <si>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</si>
  <si>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</si>
  <si>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</si>
  <si>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</si>
  <si>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</si>
  <si>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</si>
  <si>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</si>
  <si>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</si>
  <si>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</si>
  <si>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</si>
  <si>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</si>
  <si>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</si>
  <si>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</si>
  <si>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</si>
  <si>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</si>
  <si>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</si>
  <si>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</si>
  <si>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</si>
  <si>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</si>
  <si>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</si>
  <si>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</si>
  <si>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</si>
  <si>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</si>
  <si>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</si>
  <si>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</si>
  <si>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</si>
  <si>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</si>
  <si>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</si>
  <si>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</si>
  <si>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</si>
  <si>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</si>
  <si>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</si>
  <si>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</si>
  <si>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</si>
  <si>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</si>
  <si>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</si>
  <si>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</si>
  <si>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</si>
  <si>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</si>
  <si>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</si>
  <si>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</si>
  <si>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</si>
  <si>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</si>
  <si>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</si>
  <si>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</si>
  <si>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</si>
  <si>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</si>
  <si>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</si>
  <si>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</si>
  <si>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</si>
  <si>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</si>
  <si>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</si>
  <si>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</si>
  <si>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</si>
  <si>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</si>
  <si>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</si>
  <si>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</si>
  <si>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</si>
  <si>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</si>
  <si>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</si>
  <si>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</si>
  <si>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</si>
  <si>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</si>
  <si>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</si>
  <si>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</si>
  <si>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</si>
  <si>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</si>
  <si>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</si>
  <si>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</si>
  <si>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</si>
  <si>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</si>
  <si>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</si>
  <si>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</si>
  <si>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</si>
  <si>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</si>
  <si>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</si>
  <si>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</si>
  <si>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</si>
  <si>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</si>
  <si>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</si>
  <si>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</si>
  <si>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</si>
  <si>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</si>
  <si>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</si>
  <si>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</si>
  <si>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</si>
  <si>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</si>
  <si>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</si>
  <si>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</si>
  <si>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</si>
  <si>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</si>
  <si>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</si>
  <si>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</si>
  <si>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</si>
  <si>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</si>
  <si>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</si>
  <si>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</si>
  <si>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</si>
  <si>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</si>
  <si>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</si>
  <si>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</si>
  <si>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</si>
  <si>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</si>
  <si>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</si>
  <si>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</si>
  <si>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</si>
  <si>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</si>
  <si>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</si>
  <si>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</si>
  <si>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</si>
  <si>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</si>
  <si>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</si>
  <si>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</si>
  <si>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</si>
  <si>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</si>
  <si>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</si>
  <si>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</si>
  <si>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</si>
  <si>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</si>
  <si>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</si>
  <si>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</si>
  <si>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</si>
  <si>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</si>
  <si>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</si>
  <si>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</si>
  <si>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</si>
  <si>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</si>
  <si>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</si>
  <si>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</si>
  <si>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</si>
  <si>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</si>
  <si>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</si>
  <si>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</si>
  <si>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</si>
  <si>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</si>
  <si>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</si>
  <si>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</si>
  <si>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</si>
  <si>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</si>
  <si>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</si>
  <si>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</si>
  <si>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</si>
  <si>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</si>
  <si>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</si>
  <si>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</si>
  <si>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</si>
  <si>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</si>
  <si>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</si>
  <si>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</si>
  <si>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</si>
  <si>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</si>
  <si>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</si>
  <si>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</si>
  <si>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</si>
  <si>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</si>
  <si>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</si>
  <si>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</si>
  <si>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</si>
  <si>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</si>
  <si>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</si>
  <si>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</si>
  <si>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</si>
  <si>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</si>
  <si>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</si>
  <si>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</si>
  <si>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</si>
  <si>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</si>
  <si>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</si>
  <si>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</si>
  <si>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</si>
  <si>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</si>
  <si>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</si>
  <si>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</si>
  <si>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</si>
  <si>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</si>
  <si>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</si>
  <si>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</si>
  <si>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</si>
  <si>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</si>
  <si>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</si>
  <si>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</si>
  <si>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</si>
  <si>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</si>
  <si>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</si>
  <si>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</si>
  <si>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</si>
  <si>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</si>
  <si>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</si>
  <si>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</si>
  <si>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</si>
  <si>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</si>
  <si>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</si>
  <si>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</si>
  <si>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</si>
  <si>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</si>
  <si>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</si>
  <si>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</si>
  <si>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</si>
  <si>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</si>
  <si>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</si>
  <si>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</si>
  <si>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</si>
  <si>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</si>
  <si>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</si>
  <si>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</si>
  <si>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</si>
  <si>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</si>
  <si>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</si>
  <si>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</si>
  <si>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</si>
  <si>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</si>
  <si>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</si>
  <si>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</si>
  <si>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</si>
  <si>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</si>
  <si>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</si>
  <si>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</si>
  <si>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</si>
  <si>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</si>
  <si>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</si>
  <si>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</si>
  <si>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</si>
  <si>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</si>
  <si>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</si>
  <si>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</si>
  <si>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</si>
  <si>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</si>
  <si>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</si>
  <si>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</si>
  <si>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</si>
  <si>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</si>
  <si>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</si>
  <si>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</si>
  <si>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</si>
  <si>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</si>
  <si>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</si>
  <si>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</si>
  <si>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</si>
  <si>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</si>
  <si>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</si>
  <si>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</si>
  <si>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</si>
  <si>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</si>
  <si>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</si>
  <si>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</si>
  <si>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</si>
  <si>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</si>
  <si>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</si>
  <si>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</si>
  <si>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</si>
  <si>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</si>
  <si>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</si>
  <si>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</si>
  <si>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</si>
  <si>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</si>
  <si>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</si>
  <si>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</si>
  <si>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</si>
  <si>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</si>
  <si>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</si>
  <si>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</si>
  <si>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</si>
  <si>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</si>
  <si>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</si>
  <si>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</si>
  <si>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</si>
  <si>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</si>
  <si>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</si>
  <si>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</si>
  <si>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</si>
  <si>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</si>
  <si>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</si>
  <si>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</si>
  <si>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</si>
  <si>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</si>
  <si>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</si>
  <si>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</si>
  <si>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</si>
  <si>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</si>
  <si>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</si>
  <si>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</si>
  <si>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</si>
  <si>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</si>
  <si>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</si>
  <si>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</si>
  <si>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</si>
  <si>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</si>
  <si>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</si>
  <si>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</si>
  <si>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</si>
  <si>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</si>
  <si>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</si>
  <si>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</si>
  <si>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</si>
  <si>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</si>
  <si>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</si>
  <si>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</si>
  <si>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</si>
  <si>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</si>
  <si>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</si>
  <si>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</si>
  <si>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</si>
  <si>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</si>
  <si>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</si>
  <si>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</si>
  <si>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</si>
  <si>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</si>
  <si>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</si>
  <si>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</si>
  <si>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</si>
  <si>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</si>
  <si>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</si>
  <si>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</si>
  <si>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</si>
  <si>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</si>
  <si>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</si>
  <si>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</si>
  <si>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</si>
  <si>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</si>
  <si>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</si>
  <si>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</si>
  <si>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</si>
  <si>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</si>
  <si>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</si>
  <si>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</si>
  <si>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</si>
  <si>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</si>
  <si>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</si>
  <si>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</si>
  <si>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</si>
  <si>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</si>
  <si>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</si>
  <si>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</si>
  <si>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</si>
  <si>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</si>
  <si>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</si>
  <si>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</si>
  <si>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</si>
  <si>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</si>
  <si>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</si>
  <si>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</si>
  <si>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</si>
  <si>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</si>
  <si>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</si>
  <si>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</si>
  <si>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</si>
  <si>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</si>
  <si>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</si>
  <si>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</si>
  <si>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</si>
  <si>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</si>
  <si>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</si>
  <si>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</si>
  <si>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</si>
  <si>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</si>
  <si>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</si>
  <si>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</si>
  <si>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</si>
  <si>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</si>
  <si>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</si>
  <si>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</si>
  <si>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</si>
  <si>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</si>
  <si>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</si>
  <si>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</si>
  <si>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</si>
  <si>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</si>
  <si>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</si>
  <si>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</si>
  <si>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</si>
  <si>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</si>
  <si>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</si>
  <si>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</si>
  <si>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</si>
  <si>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</si>
  <si>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</si>
  <si>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</si>
  <si>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</si>
  <si>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</si>
  <si>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</si>
  <si>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</si>
  <si>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</si>
  <si>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</si>
  <si>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</si>
  <si>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</si>
  <si>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</si>
  <si>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</si>
  <si>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</si>
  <si>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</si>
  <si>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</si>
  <si>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</si>
  <si>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</si>
  <si>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</si>
  <si>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</si>
  <si>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</si>
  <si>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</si>
  <si>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</si>
  <si>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</si>
  <si>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</si>
  <si>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</si>
  <si>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</si>
  <si>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</si>
  <si>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</si>
  <si>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</si>
  <si>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</si>
  <si>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</si>
  <si>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</si>
  <si>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</si>
  <si>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</si>
  <si>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</si>
  <si>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</si>
  <si>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</si>
  <si>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</si>
  <si>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</si>
  <si>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</si>
  <si>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</si>
  <si>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</si>
  <si>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</si>
  <si>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</si>
  <si>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</si>
  <si>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</si>
  <si>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</si>
  <si>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</si>
  <si>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</si>
  <si>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</si>
  <si>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</si>
  <si>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</si>
  <si>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</si>
  <si>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</si>
  <si>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</si>
  <si>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</si>
  <si>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</si>
  <si>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</si>
  <si>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</si>
  <si>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</si>
  <si>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</si>
  <si>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</si>
  <si>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</si>
  <si>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</si>
  <si>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</si>
  <si>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</si>
  <si>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</si>
  <si>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</si>
  <si>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</si>
  <si>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</si>
  <si>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</si>
  <si>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</si>
  <si>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</si>
  <si>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</si>
  <si>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</si>
  <si>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</si>
  <si>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</si>
  <si>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</si>
  <si>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</si>
  <si>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</si>
  <si>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</si>
  <si>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</si>
  <si>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</si>
  <si>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</si>
  <si>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</si>
  <si>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</si>
  <si>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</si>
  <si>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</si>
  <si>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</si>
  <si>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</si>
  <si>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</si>
  <si>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</si>
  <si>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</si>
  <si>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</si>
  <si>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</si>
  <si>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</si>
  <si>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</si>
  <si>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</si>
  <si>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</si>
  <si>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</si>
  <si>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</si>
  <si>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</si>
  <si>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</si>
  <si>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</si>
  <si>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</si>
  <si>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</si>
  <si>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</si>
  <si>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</si>
  <si>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</si>
  <si>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</si>
  <si>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</si>
  <si>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</si>
  <si>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</si>
  <si>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</si>
  <si>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</si>
  <si>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</si>
  <si>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</si>
  <si>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</si>
  <si>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</si>
  <si>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</si>
  <si>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</si>
  <si>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</si>
  <si>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</si>
  <si>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</si>
  <si>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</si>
  <si>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</si>
  <si>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</si>
  <si>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</si>
  <si>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</si>
  <si>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</si>
  <si>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</si>
  <si>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</si>
  <si>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</si>
  <si>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</si>
  <si>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</si>
  <si>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</si>
  <si>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</si>
  <si>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</si>
  <si>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</si>
  <si>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</si>
  <si>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</si>
  <si>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</si>
  <si>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</si>
  <si>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</si>
  <si>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</si>
  <si>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</si>
  <si>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</si>
  <si>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</si>
  <si>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</si>
  <si>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</si>
  <si>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</si>
  <si>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</si>
  <si>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</si>
  <si>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</si>
  <si>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</si>
  <si>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</si>
  <si>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</si>
  <si>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</si>
  <si>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</si>
  <si>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</si>
  <si>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</si>
  <si>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</si>
  <si>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</si>
  <si>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</si>
  <si>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</si>
  <si>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</si>
  <si>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</si>
  <si>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</si>
  <si>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</si>
  <si>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</si>
  <si>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</si>
  <si>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</si>
  <si>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</si>
  <si>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</si>
  <si>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</si>
  <si>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</si>
  <si>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</si>
  <si>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</si>
  <si>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</si>
  <si>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</si>
  <si>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</si>
  <si>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</si>
  <si>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</si>
  <si>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</si>
  <si>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</si>
  <si>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</si>
  <si>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</si>
  <si>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</si>
  <si>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</si>
  <si>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</si>
  <si>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</si>
  <si>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</si>
  <si>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</si>
  <si>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</si>
  <si>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</si>
  <si>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</si>
  <si>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</si>
  <si>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</si>
  <si>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</si>
  <si>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</si>
  <si>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</si>
  <si>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</si>
  <si>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</si>
  <si>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</si>
  <si>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</si>
  <si>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</si>
  <si>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</si>
  <si>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</si>
  <si>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</si>
  <si>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</si>
  <si>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</si>
  <si>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</si>
  <si>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</si>
  <si>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</si>
  <si>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</si>
  <si>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</si>
  <si>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</si>
  <si>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</si>
  <si>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</si>
  <si>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</si>
  <si>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</si>
  <si>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</si>
  <si>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</si>
  <si>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</si>
  <si>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</si>
  <si>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</si>
  <si>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</si>
  <si>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</si>
  <si>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</si>
  <si>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</si>
  <si>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</si>
  <si>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</si>
  <si>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</si>
  <si>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</si>
  <si>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</si>
  <si>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</si>
  <si>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</si>
  <si>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</si>
  <si>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</si>
  <si>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</si>
  <si>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</si>
  <si>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</si>
  <si>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</si>
  <si>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</si>
  <si>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</si>
  <si>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</si>
  <si>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</si>
  <si>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</si>
  <si>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</si>
  <si>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</si>
  <si>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</si>
  <si>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</si>
  <si>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</si>
  <si>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</si>
  <si>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</si>
  <si>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</si>
  <si>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</si>
  <si>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</si>
  <si>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</si>
  <si>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</si>
  <si>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</si>
  <si>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</si>
  <si>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</si>
  <si>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</si>
  <si>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</si>
  <si>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</si>
  <si>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</si>
  <si>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</si>
  <si>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</si>
  <si>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</si>
  <si>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</si>
  <si>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</si>
  <si>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</si>
  <si>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</si>
  <si>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</si>
  <si>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</si>
  <si>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</si>
  <si>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</si>
  <si>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</si>
  <si>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</si>
  <si>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</si>
  <si>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</si>
  <si>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</si>
  <si>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</si>
  <si>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</si>
  <si>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</si>
  <si>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</si>
  <si>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</si>
  <si>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</si>
  <si>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</si>
  <si>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</si>
  <si>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</si>
  <si>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</si>
  <si>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</si>
  <si>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</si>
  <si>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</si>
  <si>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</si>
  <si>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</si>
  <si>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</si>
  <si>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</si>
  <si>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</si>
  <si>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</si>
  <si>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</si>
  <si>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</si>
  <si>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</si>
  <si>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</si>
  <si>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</si>
  <si>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</si>
  <si>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</si>
  <si>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</si>
  <si>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</si>
  <si>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</si>
  <si>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</si>
  <si>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</si>
  <si>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</si>
  <si>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</si>
  <si>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</si>
  <si>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</si>
  <si>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</si>
  <si>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</si>
  <si>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</si>
  <si>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</si>
  <si>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</si>
  <si>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</si>
  <si>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</si>
  <si>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</si>
  <si>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</si>
  <si>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</si>
  <si>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</si>
  <si>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</si>
  <si>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</si>
  <si>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</si>
  <si>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</si>
  <si>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</si>
  <si>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</si>
  <si>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</si>
  <si>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</si>
  <si>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</si>
  <si>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</si>
  <si>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</si>
  <si>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</si>
  <si>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</si>
  <si>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</si>
  <si>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</si>
  <si>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</si>
  <si>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</si>
  <si>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</si>
  <si>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</si>
  <si>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</si>
  <si>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</si>
  <si>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</si>
  <si>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</si>
  <si>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</si>
  <si>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</si>
  <si>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</si>
  <si>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</si>
  <si>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</si>
  <si>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</si>
  <si>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</si>
  <si>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</si>
  <si>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</si>
  <si>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</si>
  <si>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</si>
  <si>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</si>
  <si>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</si>
  <si>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</si>
  <si>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</si>
  <si>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</si>
  <si>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</si>
  <si>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</si>
  <si>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</si>
  <si>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</si>
  <si>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</si>
  <si>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</si>
  <si>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</si>
  <si>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</si>
  <si>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</si>
  <si>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</si>
  <si>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</si>
  <si>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</si>
  <si>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</si>
  <si>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</si>
  <si>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</si>
  <si>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</si>
  <si>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</si>
  <si>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</si>
  <si>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</si>
  <si>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</si>
  <si>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</si>
  <si>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</si>
  <si>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</si>
  <si>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</si>
  <si>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</si>
  <si>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</si>
  <si>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</si>
  <si>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</si>
  <si>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</si>
  <si>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</si>
  <si>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</si>
  <si>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</si>
  <si>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</si>
  <si>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</si>
  <si>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</si>
  <si>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</si>
  <si>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</si>
  <si>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</si>
  <si>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</si>
  <si>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</si>
  <si>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</si>
  <si>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</si>
  <si>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</si>
  <si>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</si>
  <si>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</si>
  <si>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</si>
  <si>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</si>
  <si>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</si>
  <si>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</si>
  <si>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</si>
  <si>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</si>
  <si>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</si>
  <si>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</si>
  <si>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</si>
  <si>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</si>
  <si>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</si>
  <si>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</si>
  <si>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</si>
  <si>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</si>
  <si>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</si>
  <si>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</si>
  <si>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</si>
  <si>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</si>
  <si>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</si>
  <si>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</si>
  <si>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</si>
  <si>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</si>
  <si>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</si>
  <si>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</si>
  <si>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</si>
  <si>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</si>
  <si>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</si>
  <si>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</si>
  <si>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</si>
  <si>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</si>
  <si>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</si>
  <si>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</si>
  <si>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</si>
  <si>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</si>
  <si>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</si>
  <si>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</si>
  <si>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</si>
  <si>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</si>
  <si>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</si>
  <si>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</si>
  <si>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</si>
  <si>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</si>
  <si>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</si>
  <si>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</si>
  <si>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</si>
  <si>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</si>
  <si>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</si>
  <si>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</si>
  <si>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</si>
  <si>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</si>
  <si>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</si>
  <si>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</si>
  <si>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</si>
  <si>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</si>
  <si>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</si>
  <si>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</si>
  <si>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</si>
  <si>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</si>
  <si>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</si>
  <si>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</si>
  <si>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</si>
  <si>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</si>
  <si>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</si>
  <si>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</si>
  <si>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</si>
  <si>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</si>
  <si>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</si>
  <si>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</si>
  <si>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</si>
  <si>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</si>
  <si>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</si>
  <si>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</si>
  <si>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</si>
  <si>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</si>
  <si>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</si>
  <si>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</si>
  <si>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</si>
  <si>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</si>
  <si>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</si>
  <si>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</si>
  <si>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</si>
  <si>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</si>
  <si>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</si>
  <si>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</si>
  <si>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</si>
  <si>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</si>
  <si>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</si>
  <si>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</si>
  <si>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</si>
  <si>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</si>
  <si>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</si>
  <si>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</si>
  <si>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</si>
  <si>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</si>
  <si>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</si>
  <si>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</si>
  <si>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</si>
  <si>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</si>
  <si>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</si>
  <si>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</si>
  <si>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</si>
  <si>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</si>
  <si>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</si>
  <si>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</si>
  <si>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</si>
  <si>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</si>
  <si>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</si>
  <si>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</si>
  <si>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</si>
  <si>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</si>
  <si>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</si>
  <si>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</si>
  <si>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</si>
  <si>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</si>
  <si>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</si>
  <si>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</si>
  <si>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</si>
  <si>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</si>
  <si>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</si>
  <si>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</si>
  <si>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</si>
  <si>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</si>
  <si>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</si>
  <si>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</si>
  <si>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</si>
  <si>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</si>
  <si>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</si>
  <si>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</si>
  <si>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</si>
  <si>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</si>
  <si>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</si>
  <si>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</si>
  <si>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</si>
  <si>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</si>
  <si>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</si>
  <si>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</si>
  <si>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</si>
  <si>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</si>
  <si>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</si>
  <si>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</si>
  <si>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</si>
  <si>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</si>
  <si>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</si>
  <si>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</si>
  <si>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</si>
  <si>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</si>
  <si>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</si>
  <si>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</si>
  <si>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</si>
  <si>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</si>
  <si>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</si>
  <si>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</si>
  <si>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</si>
  <si>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</si>
  <si>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</si>
  <si>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</si>
  <si>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</si>
  <si>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</si>
  <si>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</si>
  <si>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</si>
  <si>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</si>
  <si>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</si>
  <si>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</si>
  <si>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</si>
  <si>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</si>
  <si>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</si>
  <si>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</si>
  <si>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</si>
  <si>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</si>
  <si>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</si>
  <si>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</si>
  <si>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</si>
  <si>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</si>
  <si>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</si>
  <si>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</si>
  <si>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</si>
  <si>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</si>
  <si>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</si>
  <si>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</si>
  <si>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</si>
  <si>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</si>
  <si>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</si>
  <si>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</si>
  <si>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</si>
  <si>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</si>
  <si>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</si>
  <si>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</si>
  <si>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</si>
  <si>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</si>
  <si>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</si>
  <si>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</si>
  <si>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</si>
  <si>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</si>
  <si>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</si>
  <si>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</si>
  <si>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</si>
  <si>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</si>
  <si>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</si>
  <si>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</si>
  <si>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</si>
  <si>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</si>
  <si>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</si>
  <si>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</si>
  <si>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</si>
  <si>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</si>
  <si>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</si>
  <si>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</si>
  <si>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</si>
  <si>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</si>
  <si>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</si>
  <si>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</si>
  <si>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</si>
  <si>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</si>
  <si>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</si>
  <si>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</si>
  <si>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</si>
  <si>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</si>
  <si>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</si>
  <si>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</si>
  <si>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</si>
  <si>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</si>
  <si>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</si>
  <si>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</si>
  <si>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</si>
  <si>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</si>
  <si>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</si>
  <si>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</si>
  <si>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</si>
  <si>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</si>
  <si>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</si>
  <si>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</si>
  <si>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</si>
  <si>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</si>
  <si>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</si>
  <si>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</si>
  <si>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</si>
  <si>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</si>
  <si>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</si>
  <si>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</si>
  <si>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</si>
  <si>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</si>
  <si>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</si>
  <si>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</si>
  <si>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</si>
  <si>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</si>
  <si>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</si>
  <si>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</si>
  <si>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</si>
  <si>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</si>
  <si>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</si>
  <si>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</si>
  <si>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</si>
  <si>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</si>
  <si>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</si>
  <si>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</si>
  <si>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</si>
  <si>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</si>
  <si>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</si>
  <si>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</si>
  <si>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</si>
  <si>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</si>
  <si>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</si>
  <si>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</si>
  <si>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</si>
  <si>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</si>
  <si>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</si>
  <si>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</si>
  <si>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</si>
  <si>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</si>
  <si>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</si>
  <si>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</si>
  <si>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</si>
  <si>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</si>
  <si>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</si>
  <si>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</si>
  <si>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</si>
  <si>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</si>
  <si>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</si>
  <si>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</si>
  <si>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</si>
  <si>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</si>
  <si>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</si>
  <si>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</si>
  <si>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</si>
  <si>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</si>
  <si>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</si>
  <si>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</si>
  <si>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</si>
  <si>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</si>
  <si>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</si>
  <si>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</si>
  <si>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</si>
  <si>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</si>
  <si>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</si>
  <si>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</si>
  <si>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</si>
  <si>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</si>
  <si>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</si>
  <si>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</si>
  <si>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</si>
  <si>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</si>
  <si>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</si>
  <si>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</si>
  <si>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</si>
  <si>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</si>
  <si>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</si>
  <si>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</si>
  <si>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</si>
  <si>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</si>
  <si>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</si>
  <si>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</si>
  <si>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</si>
  <si>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</si>
  <si>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</si>
  <si>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</si>
  <si>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</si>
  <si>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</si>
  <si>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</si>
  <si>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</si>
  <si>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</si>
  <si>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</si>
  <si>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</si>
  <si>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</si>
  <si>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</si>
  <si>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</si>
  <si>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</si>
  <si>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</si>
  <si>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</si>
  <si>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</si>
  <si>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</si>
  <si>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</si>
  <si>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</si>
  <si>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</si>
  <si>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</si>
  <si>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</si>
  <si>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</si>
  <si>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</si>
  <si>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</si>
  <si>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</si>
  <si>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</si>
  <si>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</si>
  <si>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</si>
  <si>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</si>
  <si>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</si>
  <si>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</si>
  <si>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</si>
  <si>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</si>
  <si>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</si>
  <si>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</si>
  <si>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</si>
  <si>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</si>
  <si>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</si>
  <si>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</si>
  <si>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</si>
  <si>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</si>
  <si>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</si>
  <si>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</si>
  <si>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</si>
  <si>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</si>
  <si>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</si>
  <si>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</si>
  <si>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</si>
  <si>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</si>
  <si>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</si>
  <si>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</si>
  <si>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</si>
  <si>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</si>
  <si>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</si>
  <si>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</si>
  <si>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</si>
  <si>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</si>
  <si>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</si>
  <si>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</si>
  <si>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</si>
  <si>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</si>
  <si>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</si>
  <si>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</si>
  <si>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</si>
  <si>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</si>
  <si>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</si>
  <si>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</si>
  <si>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</si>
  <si>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</si>
  <si>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</si>
  <si>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</si>
  <si>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</si>
  <si>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</si>
  <si>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</si>
  <si>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</si>
  <si>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</si>
  <si>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</si>
  <si>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</si>
  <si>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</si>
  <si>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</si>
  <si>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</si>
  <si>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</si>
  <si>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</si>
  <si>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</si>
  <si>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</si>
  <si>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</si>
  <si>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</si>
  <si>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</si>
  <si>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</si>
  <si>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</si>
  <si>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</si>
  <si>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</si>
  <si>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</si>
  <si>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</si>
  <si>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</si>
  <si>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</si>
  <si>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</si>
  <si>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</si>
  <si>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</si>
  <si>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</si>
  <si>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</si>
  <si>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</si>
  <si>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</si>
  <si>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</si>
  <si>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</si>
  <si>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</si>
  <si>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</si>
  <si>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</si>
  <si>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</si>
  <si>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</si>
  <si>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</si>
  <si>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</si>
  <si>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</si>
  <si>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</si>
  <si>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</si>
  <si>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</si>
  <si>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</si>
  <si>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</si>
  <si>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</si>
  <si>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</si>
  <si>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</si>
  <si>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</si>
  <si>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</si>
  <si>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</si>
  <si>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</si>
  <si>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</si>
  <si>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</si>
  <si>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</si>
  <si>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</si>
  <si>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</si>
  <si>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</si>
  <si>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</si>
  <si>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</si>
  <si>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</si>
  <si>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</si>
  <si>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</si>
  <si>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</si>
  <si>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</si>
  <si>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</si>
  <si>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</si>
  <si>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</si>
  <si>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</si>
  <si>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</si>
  <si>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</si>
  <si>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</si>
  <si>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</si>
  <si>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</si>
  <si>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</si>
  <si>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</si>
  <si>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</si>
  <si>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</si>
  <si>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</si>
  <si>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</si>
  <si>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</si>
  <si>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</si>
  <si>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</si>
  <si>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</si>
  <si>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</si>
  <si>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</si>
  <si>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</si>
  <si>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</si>
  <si>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</si>
  <si>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</si>
  <si>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</si>
  <si>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</si>
  <si>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</si>
  <si>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</si>
  <si>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</si>
  <si>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</si>
  <si>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</si>
  <si>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</si>
  <si>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</si>
  <si>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</si>
  <si>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</si>
  <si>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</si>
  <si>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</si>
  <si>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</si>
  <si>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</si>
  <si>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</si>
  <si>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</si>
  <si>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</si>
  <si>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</si>
  <si>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</si>
  <si>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</si>
  <si>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</si>
  <si>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</si>
  <si>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</si>
  <si>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</si>
  <si>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</si>
  <si>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</si>
  <si>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</si>
  <si>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</si>
  <si>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</si>
  <si>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</si>
  <si>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</si>
  <si>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</si>
  <si>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</si>
  <si>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</si>
  <si>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</si>
  <si>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</si>
  <si>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</si>
  <si>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</si>
  <si>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</si>
  <si>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</si>
  <si>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</si>
  <si>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</si>
  <si>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</si>
  <si>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</si>
  <si>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</si>
  <si>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</si>
  <si>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</si>
  <si>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</si>
  <si>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</si>
  <si>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</si>
  <si>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</si>
  <si>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</si>
  <si>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</si>
  <si>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</si>
  <si>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</si>
  <si>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</si>
  <si>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</si>
  <si>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</si>
  <si>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</si>
  <si>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</si>
  <si>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</si>
  <si>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</si>
  <si>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</si>
  <si>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</si>
  <si>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</si>
  <si>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</si>
  <si>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</si>
  <si>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</si>
  <si>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</si>
  <si>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</si>
  <si>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</si>
  <si>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</si>
  <si>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</si>
  <si>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</si>
  <si>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</si>
  <si>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</si>
  <si>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</si>
  <si>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</si>
  <si>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</si>
  <si>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</si>
  <si>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</si>
  <si>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</si>
  <si>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</si>
  <si>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</si>
  <si>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</si>
  <si>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</si>
  <si>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</si>
  <si>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</si>
  <si>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</si>
  <si>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</si>
  <si>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</si>
  <si>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</si>
  <si>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</si>
  <si>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</si>
  <si>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</si>
  <si>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</si>
  <si>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</si>
  <si>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</si>
  <si>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</si>
  <si>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</si>
  <si>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</si>
  <si>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</si>
  <si>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</si>
  <si>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</si>
  <si>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</si>
  <si>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</si>
  <si>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</si>
  <si>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</si>
  <si>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</si>
  <si>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</si>
  <si>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</si>
  <si>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</si>
  <si>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</si>
  <si>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</si>
  <si>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</si>
  <si>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</si>
  <si>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</si>
  <si>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</si>
  <si>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</si>
  <si>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</si>
  <si>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</si>
  <si>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</si>
  <si>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</si>
  <si>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</si>
  <si>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</si>
  <si>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</si>
  <si>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</si>
  <si>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</si>
  <si>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</si>
  <si>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</si>
  <si>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</si>
  <si>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</si>
  <si>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</si>
  <si>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</si>
  <si>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</si>
  <si>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</si>
  <si>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</si>
  <si>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</si>
  <si>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</si>
  <si>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</si>
  <si>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</si>
  <si>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</si>
  <si>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</si>
  <si>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</si>
  <si>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</si>
  <si>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</si>
  <si>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</si>
  <si>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</si>
  <si>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</si>
  <si>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</si>
  <si>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</si>
  <si>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</si>
  <si>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</si>
  <si>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</si>
  <si>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</si>
  <si>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</si>
  <si>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</si>
  <si>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</si>
  <si>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</si>
  <si>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</si>
  <si>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</si>
  <si>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</si>
  <si>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</si>
  <si>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</si>
  <si>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</si>
  <si>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</si>
  <si>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</si>
  <si>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</si>
  <si>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</si>
  <si>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</si>
  <si>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</si>
  <si>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</si>
  <si>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</si>
  <si>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</si>
  <si>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</si>
  <si>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</si>
  <si>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</si>
  <si>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</si>
  <si>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</si>
  <si>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</si>
  <si>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</si>
  <si>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</si>
  <si>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</si>
  <si>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</si>
  <si>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</si>
  <si>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</si>
  <si>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</si>
  <si>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</si>
  <si>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</si>
  <si>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</si>
  <si>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</si>
  <si>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</si>
  <si>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</si>
  <si>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</si>
  <si>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</si>
  <si>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</si>
  <si>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</si>
  <si>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</si>
  <si>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</si>
  <si>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</si>
  <si>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</si>
  <si>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</si>
  <si>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</si>
  <si>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</si>
  <si>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</si>
  <si>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</si>
  <si>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</si>
  <si>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</si>
  <si>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</si>
  <si>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</si>
  <si>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</si>
  <si>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</si>
  <si>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</si>
  <si>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</si>
  <si>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</si>
  <si>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</si>
  <si>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</si>
  <si>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</si>
  <si>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</si>
  <si>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</si>
  <si>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</si>
  <si>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</si>
  <si>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</si>
  <si>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</si>
  <si>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</si>
  <si>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</si>
  <si>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</si>
  <si>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</si>
  <si>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</si>
  <si>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</si>
  <si>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</si>
  <si>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</si>
  <si>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</si>
  <si>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</si>
  <si>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</si>
  <si>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</si>
  <si>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</si>
  <si>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</si>
  <si>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</si>
  <si>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</si>
  <si>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</si>
  <si>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</si>
  <si>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</si>
  <si>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</si>
  <si>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</si>
  <si>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</si>
  <si>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</si>
  <si>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</si>
  <si>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</si>
  <si>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</si>
  <si>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</si>
  <si>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</si>
  <si>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</si>
  <si>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</si>
  <si>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</si>
  <si>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</si>
  <si>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</si>
  <si>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</si>
  <si>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</si>
  <si>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</si>
  <si>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</si>
  <si>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</si>
  <si>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</si>
  <si>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</si>
  <si>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</si>
  <si>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</si>
  <si>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</si>
  <si>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</si>
  <si>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</si>
  <si>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</si>
  <si>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</si>
  <si>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</si>
  <si>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</si>
  <si>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</si>
  <si>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</si>
  <si>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</si>
  <si>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</si>
  <si>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</si>
  <si>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</si>
  <si>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</si>
  <si>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</si>
  <si>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</si>
  <si>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</si>
  <si>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</si>
  <si>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</si>
  <si>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</si>
  <si>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</si>
  <si>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</si>
  <si>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</si>
  <si>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</si>
  <si>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</si>
  <si>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</si>
  <si>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</si>
  <si>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</si>
  <si>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</si>
  <si>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</si>
  <si>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</si>
  <si>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</si>
  <si>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</si>
  <si>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</si>
  <si>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</si>
  <si>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</si>
  <si>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</si>
  <si>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</si>
  <si>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</si>
  <si>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</si>
  <si>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</si>
  <si>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</si>
  <si>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</si>
  <si>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</si>
  <si>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</si>
  <si>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</si>
  <si>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</si>
  <si>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</si>
  <si>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</si>
  <si>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</si>
  <si>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</si>
  <si>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</si>
  <si>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</si>
  <si>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</si>
  <si>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</si>
  <si>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</si>
  <si>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</si>
  <si>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</si>
  <si>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</si>
  <si>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</si>
  <si>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</si>
  <si>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</si>
  <si>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</si>
  <si>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</si>
  <si>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</si>
  <si>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</si>
  <si>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</si>
  <si>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</si>
  <si>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</si>
  <si>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</si>
  <si>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</si>
  <si>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</si>
  <si>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</si>
  <si>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</si>
  <si>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</si>
  <si>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</si>
  <si>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</si>
  <si>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</si>
  <si>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</si>
  <si>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</si>
  <si>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</si>
  <si>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</si>
  <si>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</si>
  <si>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</si>
  <si>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</si>
  <si>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</si>
  <si>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</si>
  <si>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</si>
  <si>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</si>
  <si>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</si>
  <si>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</si>
  <si>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</si>
  <si>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</si>
  <si>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</si>
  <si>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</si>
  <si>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</si>
  <si>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</si>
  <si>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</si>
  <si>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</si>
  <si>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</si>
  <si>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</si>
  <si>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</si>
  <si>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</si>
  <si>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</si>
  <si>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</si>
  <si>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</si>
  <si>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</si>
  <si>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</si>
  <si>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</si>
  <si>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</si>
  <si>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</si>
  <si>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</si>
  <si>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</si>
  <si>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</si>
  <si>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</si>
  <si>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</si>
  <si>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</si>
  <si>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</si>
  <si>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</si>
  <si>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</si>
  <si>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</si>
  <si>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</si>
  <si>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</si>
  <si>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</si>
  <si>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</si>
  <si>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</si>
  <si>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</si>
  <si>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</si>
  <si>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</si>
  <si>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</si>
  <si>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</si>
  <si>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</si>
  <si>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</si>
  <si>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</si>
  <si>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</si>
  <si>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</si>
  <si>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</si>
  <si>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</si>
  <si>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</si>
  <si>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</si>
  <si>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</si>
  <si>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</si>
  <si>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</si>
  <si>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</si>
  <si>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</si>
  <si>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</si>
  <si>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</si>
  <si>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</si>
  <si>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</si>
  <si>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</si>
  <si>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</si>
  <si>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</si>
  <si>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</si>
  <si>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</si>
  <si>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</si>
  <si>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</si>
  <si>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</si>
  <si>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</si>
  <si>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</si>
  <si>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</si>
  <si>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</si>
  <si>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</si>
  <si>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</si>
  <si>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</si>
  <si>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</si>
  <si>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</si>
  <si>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</si>
  <si>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</si>
  <si>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</si>
  <si>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</si>
  <si>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</si>
  <si>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</si>
  <si>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</si>
  <si>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</si>
  <si>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</si>
  <si>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</si>
  <si>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</si>
  <si>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</si>
  <si>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</si>
  <si>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</si>
  <si>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</si>
  <si>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</si>
  <si>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</si>
  <si>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</si>
  <si>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</si>
  <si>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</si>
  <si>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</si>
  <si>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</si>
  <si>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</si>
  <si>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</si>
  <si>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</si>
  <si>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</si>
  <si>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</si>
  <si>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</si>
  <si>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</si>
  <si>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</si>
  <si>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</si>
  <si>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</si>
  <si>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</si>
  <si>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</si>
  <si>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</si>
  <si>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</si>
  <si>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</si>
  <si>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</si>
  <si>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</si>
  <si>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</si>
  <si>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</si>
  <si>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</si>
  <si>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</si>
  <si>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</si>
  <si>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</si>
  <si>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</si>
  <si>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</si>
  <si>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</si>
  <si>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</si>
  <si>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</si>
  <si>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</si>
  <si>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</si>
  <si>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</si>
  <si>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</si>
  <si>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</si>
  <si>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</si>
  <si>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</si>
  <si>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</si>
  <si>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</si>
  <si>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</si>
  <si>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</si>
  <si>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</si>
  <si>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</si>
  <si>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</si>
  <si>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</si>
  <si>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</si>
  <si>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</si>
  <si>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</si>
  <si>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</si>
  <si>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</si>
  <si>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</si>
  <si>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</si>
  <si>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</si>
  <si>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</si>
  <si>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</si>
  <si>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</si>
  <si>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</si>
  <si>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</si>
  <si>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</si>
  <si>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</si>
  <si>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</si>
  <si>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</si>
  <si>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</si>
  <si>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</si>
  <si>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</si>
  <si>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</si>
  <si>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</si>
  <si>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</si>
  <si>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</si>
  <si>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</si>
  <si>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</si>
  <si>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</si>
  <si>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</si>
  <si>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</si>
  <si>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</si>
  <si>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</si>
  <si>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</si>
  <si>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</si>
  <si>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</si>
  <si>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</si>
  <si>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</si>
  <si>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</si>
  <si>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</si>
  <si>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</si>
  <si>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</si>
  <si>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</si>
  <si>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</si>
  <si>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</si>
  <si>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</si>
  <si>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</si>
  <si>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</si>
  <si>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</si>
  <si>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</si>
  <si>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</si>
  <si>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</si>
  <si>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</si>
  <si>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</si>
  <si>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</si>
  <si>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</si>
  <si>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</si>
  <si>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</si>
  <si>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</si>
  <si>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</si>
  <si>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</si>
  <si>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</si>
  <si>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</si>
  <si>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</si>
  <si>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</si>
  <si>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</si>
  <si>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</si>
  <si>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</si>
  <si>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</si>
  <si>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</si>
  <si>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</si>
  <si>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</si>
  <si>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</si>
  <si>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</si>
  <si>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</si>
  <si>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</si>
  <si>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</si>
  <si>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</si>
  <si>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</si>
  <si>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</si>
  <si>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</si>
  <si>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</si>
  <si>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</si>
  <si>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</si>
  <si>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</si>
  <si>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</si>
  <si>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</si>
  <si>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</si>
  <si>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</si>
  <si>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</si>
  <si>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</si>
  <si>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</si>
  <si>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</si>
  <si>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</si>
  <si>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</si>
  <si>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</si>
  <si>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</si>
  <si>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</si>
  <si>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</si>
  <si>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</si>
  <si>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</si>
  <si>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</si>
  <si>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</si>
  <si>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</si>
  <si>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</si>
  <si>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</si>
  <si>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</si>
  <si>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</si>
  <si>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</si>
  <si>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</si>
  <si>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</si>
  <si>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</si>
  <si>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</si>
  <si>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</si>
  <si>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</si>
  <si>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</si>
  <si>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</si>
  <si>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</si>
  <si>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</si>
  <si>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</si>
  <si>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</si>
  <si>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</si>
  <si>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</si>
  <si>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</si>
  <si>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</si>
  <si>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</si>
  <si>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</si>
  <si>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</si>
  <si>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</si>
  <si>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</si>
  <si>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</si>
  <si>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</si>
  <si>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</si>
  <si>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</si>
  <si>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</si>
  <si>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</si>
  <si>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</si>
  <si>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</si>
  <si>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</si>
  <si>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</si>
  <si>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</si>
  <si>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</si>
  <si>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</si>
  <si>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</si>
  <si>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</si>
  <si>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</si>
  <si>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</si>
  <si>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</si>
  <si>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</si>
  <si>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</si>
  <si>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</si>
  <si>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</si>
  <si>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</si>
  <si>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</si>
  <si>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</si>
  <si>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</si>
  <si>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</si>
  <si>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</si>
  <si>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</si>
  <si>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</si>
  <si>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</si>
  <si>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</si>
  <si>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</si>
  <si>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</si>
  <si>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</si>
  <si>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</si>
  <si>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</si>
  <si>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</si>
  <si>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</si>
  <si>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</si>
  <si>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</si>
  <si>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</si>
  <si>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</si>
  <si>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</si>
  <si>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</si>
  <si>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</si>
  <si>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</si>
  <si>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</si>
  <si>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</si>
  <si>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</si>
  <si>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</si>
  <si>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</si>
  <si>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</si>
  <si>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</si>
  <si>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</si>
  <si>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</si>
  <si>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</si>
  <si>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</si>
  <si>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</si>
  <si>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</si>
  <si>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</si>
  <si>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</si>
  <si>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</si>
  <si>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</si>
  <si>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</si>
  <si>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</si>
  <si>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</si>
  <si>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</si>
  <si>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</si>
  <si>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</si>
  <si>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</si>
  <si>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</si>
  <si>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</si>
  <si>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</si>
  <si>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</si>
  <si>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</si>
  <si>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</si>
  <si>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</si>
  <si>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</si>
  <si>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</si>
  <si>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</si>
  <si>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</si>
  <si>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</si>
  <si>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</si>
  <si>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</si>
  <si>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</si>
  <si>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</si>
  <si>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</si>
  <si>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</si>
  <si>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</si>
  <si>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</si>
  <si>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</si>
  <si>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</si>
  <si>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</si>
  <si>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</si>
  <si>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</si>
  <si>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</si>
  <si>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</si>
  <si>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</si>
  <si>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</si>
  <si>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</si>
  <si>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</si>
  <si>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</si>
  <si>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</si>
  <si>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</si>
  <si>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</si>
  <si>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</si>
  <si>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</si>
  <si>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</si>
  <si>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</si>
  <si>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</si>
  <si>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</si>
  <si>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</si>
  <si>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</si>
  <si>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</si>
  <si>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</si>
  <si>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</si>
  <si>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</si>
  <si>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</si>
  <si>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</si>
  <si>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</si>
  <si>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</si>
  <si>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</si>
  <si>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</si>
  <si>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</si>
  <si>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</si>
  <si>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</si>
  <si>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</si>
  <si>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</si>
  <si>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</si>
  <si>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</si>
  <si>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</si>
  <si>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</si>
  <si>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</si>
  <si>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</si>
  <si>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</si>
  <si>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</si>
  <si>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</si>
  <si>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</si>
  <si>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</si>
  <si>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</si>
  <si>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</si>
  <si>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</si>
  <si>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</si>
  <si>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</si>
  <si>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</si>
  <si>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</si>
  <si>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</si>
  <si>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</si>
  <si>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</si>
  <si>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</si>
  <si>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</si>
  <si>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</si>
  <si>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</si>
  <si>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</si>
  <si>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</si>
  <si>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</si>
  <si>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</si>
  <si>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</si>
  <si>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</si>
  <si>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</si>
  <si>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</si>
  <si>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</si>
  <si>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</si>
  <si>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</si>
  <si>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</si>
  <si>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</si>
  <si>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</si>
  <si>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</si>
  <si>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</si>
  <si>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</si>
  <si>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</si>
  <si>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</si>
  <si>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</si>
  <si>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</si>
  <si>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</si>
  <si>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</si>
  <si>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</si>
  <si>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</si>
  <si>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</si>
  <si>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</si>
  <si>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</si>
  <si>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</si>
  <si>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</si>
  <si>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</si>
  <si>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</si>
  <si>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</si>
  <si>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</si>
  <si>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</si>
  <si>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</si>
  <si>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</si>
  <si>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</si>
  <si>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</si>
  <si>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</si>
  <si>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</si>
  <si>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</si>
  <si>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</si>
  <si>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</si>
  <si>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</si>
  <si>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</si>
  <si>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</si>
  <si>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</si>
  <si>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</si>
  <si>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</si>
  <si>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</si>
  <si>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</si>
  <si>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</si>
  <si>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</si>
  <si>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</si>
  <si>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</si>
  <si>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</si>
  <si>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</si>
  <si>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</si>
  <si>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</si>
  <si>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</si>
  <si>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</si>
  <si>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</si>
  <si>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</si>
  <si>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</si>
  <si>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</si>
  <si>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</si>
  <si>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</si>
  <si>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</si>
  <si>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</si>
  <si>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</si>
  <si>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</si>
  <si>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</si>
  <si>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</si>
  <si>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</si>
  <si>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</si>
  <si>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</si>
  <si>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</si>
  <si>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</si>
  <si>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</si>
  <si>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</si>
  <si>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</si>
  <si>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</si>
  <si>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</si>
  <si>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</si>
  <si>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</si>
  <si>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</si>
  <si>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</si>
  <si>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</si>
  <si>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</si>
  <si>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</si>
  <si>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</si>
  <si>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</si>
  <si>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</si>
  <si>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</si>
  <si>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</si>
  <si>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</si>
  <si>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</si>
  <si>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</si>
  <si>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</si>
  <si>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</si>
  <si>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</si>
  <si>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</si>
  <si>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</si>
  <si>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</si>
  <si>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</si>
  <si>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</si>
  <si>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</si>
  <si>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</si>
  <si>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</si>
  <si>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</si>
  <si>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</si>
  <si>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</si>
  <si>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</si>
  <si>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</si>
  <si>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</si>
  <si>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</si>
  <si>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</si>
  <si>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</si>
  <si>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</si>
  <si>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</si>
  <si>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</si>
  <si>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</si>
  <si>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</si>
  <si>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</si>
  <si>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</si>
  <si>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</si>
  <si>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</si>
  <si>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</si>
  <si>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</si>
  <si>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</si>
  <si>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</si>
  <si>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</si>
  <si>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</si>
  <si>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</si>
  <si>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</si>
  <si>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</si>
  <si>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</si>
  <si>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</si>
  <si>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</si>
  <si>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</si>
  <si>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</si>
  <si>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</si>
  <si>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</si>
  <si>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</si>
  <si>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</si>
  <si>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</si>
  <si>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</si>
  <si>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</si>
  <si>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</si>
  <si>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</si>
  <si>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</si>
  <si>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</si>
  <si>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</si>
  <si>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</si>
  <si>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</si>
  <si>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</si>
  <si>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</si>
  <si>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</si>
  <si>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</si>
  <si>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</si>
  <si>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</si>
  <si>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</si>
  <si>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</si>
  <si>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</si>
  <si>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</si>
  <si>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</si>
  <si>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</si>
  <si>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</si>
  <si>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</si>
  <si>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</si>
  <si>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</si>
  <si>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</si>
  <si>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</si>
  <si>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</si>
  <si>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</si>
  <si>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</si>
  <si>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</si>
  <si>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</si>
  <si>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</si>
  <si>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</si>
  <si>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</si>
  <si>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</si>
  <si>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</si>
  <si>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</si>
  <si>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</si>
  <si>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</si>
  <si>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</si>
  <si>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</si>
  <si>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</si>
  <si>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</si>
  <si>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</si>
  <si>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</si>
  <si>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</si>
  <si>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</si>
  <si>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</si>
  <si>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</si>
  <si>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</si>
  <si>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</si>
  <si>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</si>
  <si>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</si>
  <si>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</si>
  <si>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</si>
  <si>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</si>
  <si>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</si>
  <si>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</si>
  <si>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</si>
  <si>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</si>
  <si>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</si>
  <si>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</si>
  <si>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</si>
  <si>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</si>
  <si>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</si>
  <si>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</si>
  <si>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</si>
  <si>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</si>
  <si>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</si>
  <si>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</si>
  <si>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</si>
  <si>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</si>
  <si>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</si>
  <si>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</si>
  <si>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</si>
  <si>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</si>
  <si>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</si>
  <si>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</si>
  <si>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</si>
  <si>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</si>
  <si>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</si>
  <si>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</si>
  <si>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</si>
  <si>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</si>
  <si>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</si>
  <si>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</si>
  <si>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</si>
  <si>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</si>
  <si>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</si>
  <si>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</si>
  <si>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</si>
  <si>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</si>
  <si>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</si>
  <si>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</si>
  <si>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</si>
  <si>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</si>
  <si>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</si>
  <si>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</si>
  <si>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</si>
  <si>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</si>
  <si>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</si>
  <si>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</si>
  <si>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</si>
  <si>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</si>
  <si>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</si>
  <si>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</si>
  <si>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</si>
  <si>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</si>
  <si>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</si>
  <si>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</si>
  <si>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</si>
  <si>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</si>
  <si>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</si>
  <si>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</si>
  <si>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</si>
  <si>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</si>
  <si>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</si>
  <si>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</si>
  <si>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</si>
  <si>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</si>
  <si>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</si>
  <si>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</si>
  <si>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</si>
  <si>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</si>
  <si>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</si>
  <si>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</si>
  <si>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</si>
  <si>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</si>
  <si>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</si>
  <si>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</si>
  <si>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</si>
  <si>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</si>
  <si>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</si>
  <si>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</si>
  <si>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</si>
  <si>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</si>
  <si>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</si>
  <si>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</si>
  <si>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</si>
  <si>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</si>
  <si>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</si>
  <si>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</si>
  <si>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</si>
  <si>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</si>
  <si>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</si>
  <si>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</si>
  <si>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</si>
  <si>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</si>
  <si>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</si>
  <si>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</si>
  <si>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</si>
  <si>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</si>
  <si>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</si>
  <si>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</si>
  <si>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</si>
  <si>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</si>
  <si>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</si>
  <si>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</si>
  <si>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</si>
  <si>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</si>
  <si>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</si>
  <si>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</si>
  <si>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</si>
  <si>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</si>
  <si>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</si>
  <si>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</si>
  <si>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</si>
  <si>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</si>
  <si>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</si>
  <si>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</si>
  <si>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</si>
  <si>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</si>
  <si>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</si>
  <si>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</si>
  <si>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</si>
  <si>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</si>
  <si>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</si>
  <si>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</si>
  <si>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</si>
  <si>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</si>
  <si>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</si>
  <si>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</si>
  <si>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</si>
  <si>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</si>
  <si>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</si>
  <si>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</si>
  <si>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</si>
  <si>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</si>
  <si>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</si>
  <si>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</si>
  <si>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</si>
  <si>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</si>
  <si>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</si>
  <si>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</si>
  <si>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</si>
  <si>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</si>
  <si>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</si>
  <si>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</si>
  <si>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</si>
  <si>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</si>
  <si>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</si>
  <si>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</si>
  <si>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</si>
  <si>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</si>
  <si>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</si>
  <si>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</si>
  <si>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</si>
  <si>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</si>
  <si>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</si>
  <si>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</si>
  <si>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</si>
  <si>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</si>
  <si>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</si>
  <si>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</si>
  <si>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</si>
  <si>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</si>
  <si>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</si>
  <si>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</si>
  <si>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</si>
  <si>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</si>
  <si>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</si>
  <si>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</si>
  <si>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</si>
  <si>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</si>
  <si>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</si>
  <si>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</si>
  <si>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</si>
  <si>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</si>
  <si>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</si>
  <si>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</si>
  <si>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</si>
  <si>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</si>
  <si>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</si>
  <si>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</si>
  <si>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</si>
  <si>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</si>
  <si>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</si>
  <si>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</si>
  <si>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</si>
  <si>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</si>
  <si>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</si>
  <si>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</si>
  <si>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</si>
  <si>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</si>
  <si>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</si>
  <si>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</si>
  <si>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</si>
  <si>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</si>
  <si>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</si>
  <si>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</si>
  <si>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</si>
  <si>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</si>
  <si>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</si>
  <si>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</si>
  <si>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</si>
  <si>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</si>
  <si>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</si>
  <si>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</si>
  <si>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</si>
  <si>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</si>
  <si>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</si>
  <si>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</si>
  <si>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</si>
  <si>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</si>
  <si>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</si>
  <si>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</si>
  <si>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</si>
  <si>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</si>
  <si>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</si>
  <si>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</si>
  <si>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</si>
  <si>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</si>
  <si>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</si>
  <si>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</si>
  <si>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</si>
  <si>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</si>
  <si>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</si>
  <si>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</si>
  <si>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</si>
  <si>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</si>
  <si>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</si>
  <si>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</si>
  <si>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</si>
  <si>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</si>
  <si>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</si>
  <si>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</si>
  <si>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</si>
  <si>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</si>
  <si>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</si>
  <si>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</si>
  <si>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</si>
  <si>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</si>
  <si>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</si>
  <si>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</si>
  <si>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</si>
  <si>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</si>
  <si>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</si>
  <si>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</si>
  <si>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</si>
  <si>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</si>
  <si>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</si>
  <si>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</si>
  <si>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</si>
  <si>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</si>
  <si>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</si>
  <si>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</si>
  <si>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</si>
  <si>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</si>
  <si>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</si>
  <si>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</si>
  <si>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</si>
  <si>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</si>
  <si>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</si>
  <si>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</si>
  <si>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</si>
  <si>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</si>
  <si>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</si>
  <si>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</si>
  <si>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</si>
  <si>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</si>
  <si>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</si>
  <si>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</si>
  <si>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</si>
  <si>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</si>
  <si>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</si>
  <si>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</si>
  <si>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</si>
  <si>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</si>
  <si>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</si>
  <si>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</si>
  <si>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</si>
  <si>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</si>
  <si>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</si>
  <si>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</si>
  <si>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</si>
  <si>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</si>
  <si>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</si>
  <si>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</si>
  <si>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</si>
  <si>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</si>
  <si>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</si>
  <si>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</si>
  <si>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</si>
  <si>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</si>
  <si>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</si>
  <si>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</si>
  <si>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</si>
  <si>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</si>
  <si>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</si>
  <si>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</si>
  <si>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</si>
  <si>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</si>
  <si>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</si>
  <si>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</si>
  <si>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</si>
  <si>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</si>
  <si>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</si>
  <si>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</si>
  <si>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</si>
  <si>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</si>
  <si>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</si>
  <si>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</si>
  <si>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</si>
  <si>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</si>
  <si>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</si>
  <si>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</si>
  <si>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</si>
  <si>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</si>
  <si>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</si>
  <si>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</si>
  <si>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</si>
  <si>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</si>
  <si>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</si>
  <si>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</si>
  <si>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</si>
  <si>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</si>
  <si>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</si>
  <si>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</si>
  <si>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</si>
  <si>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</si>
  <si>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</si>
  <si>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</si>
  <si>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</si>
  <si>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</si>
  <si>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</si>
  <si>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</si>
  <si>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</si>
  <si>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</si>
  <si>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</si>
  <si>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</si>
  <si>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</si>
  <si>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</si>
  <si>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</si>
  <si>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</si>
  <si>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</si>
  <si>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</si>
  <si>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</si>
  <si>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</si>
  <si>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</si>
  <si>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</si>
  <si>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</si>
  <si>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</si>
  <si>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</si>
  <si>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</si>
  <si>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</si>
  <si>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</si>
  <si>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</si>
  <si>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</si>
  <si>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</si>
  <si>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</si>
  <si>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</si>
  <si>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</si>
  <si>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</si>
  <si>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</si>
  <si>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</si>
  <si>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</si>
  <si>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</si>
  <si>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</si>
  <si>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</si>
  <si>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</si>
  <si>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</si>
  <si>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</si>
  <si>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</si>
  <si>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</si>
  <si>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</si>
  <si>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</si>
  <si>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</si>
  <si>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</si>
  <si>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</si>
  <si>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</si>
  <si>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</si>
  <si>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</si>
  <si>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</si>
  <si>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</si>
  <si>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</si>
  <si>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</si>
  <si>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</si>
  <si>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</si>
  <si>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</si>
  <si>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</si>
  <si>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</si>
  <si>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</si>
  <si>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</si>
  <si>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</si>
  <si>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</si>
  <si>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</si>
  <si>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</si>
  <si>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</si>
  <si>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</si>
  <si>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</si>
  <si>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</si>
  <si>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</si>
  <si>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</si>
  <si>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</si>
  <si>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</si>
  <si>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</si>
  <si>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</si>
  <si>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</si>
  <si>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</si>
  <si>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</si>
  <si>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</si>
  <si>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</si>
  <si>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</si>
  <si>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</si>
  <si>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</si>
  <si>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</si>
  <si>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</si>
  <si>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</si>
  <si>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</si>
  <si>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</si>
  <si>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</si>
  <si>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</si>
  <si>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</si>
  <si>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</si>
  <si>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</si>
  <si>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</si>
  <si>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</si>
  <si>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</si>
  <si>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</si>
  <si>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</si>
  <si>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</si>
  <si>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</si>
  <si>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</si>
  <si>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</si>
  <si>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</si>
  <si>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</si>
  <si>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</si>
  <si>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</si>
  <si>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</si>
  <si>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</si>
  <si>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</si>
  <si>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</si>
  <si>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</si>
  <si>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</si>
  <si>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</si>
  <si>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</si>
  <si>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</si>
  <si>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</si>
  <si>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</si>
  <si>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</si>
  <si>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</si>
  <si>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</si>
  <si>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</si>
  <si>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</si>
  <si>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</si>
  <si>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</si>
  <si>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</si>
  <si>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</si>
  <si>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</si>
  <si>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</si>
  <si>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</si>
  <si>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</si>
  <si>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</si>
  <si>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</si>
  <si>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</si>
  <si>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</si>
  <si>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</si>
  <si>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</si>
  <si>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</si>
  <si>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</si>
  <si>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</si>
  <si>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</si>
  <si>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</si>
  <si>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</si>
  <si>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</si>
  <si>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</si>
  <si>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</si>
  <si>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</si>
  <si>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</si>
  <si>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</si>
  <si>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</si>
  <si>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</si>
  <si>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</si>
  <si>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</si>
  <si>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</si>
  <si>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</si>
  <si>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</si>
  <si>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</si>
  <si>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</si>
  <si>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</si>
  <si>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</si>
  <si>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</si>
  <si>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</si>
  <si>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</si>
  <si>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</si>
  <si>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</si>
  <si>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</si>
  <si>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</si>
  <si>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</si>
  <si>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</si>
  <si>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</si>
  <si>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</si>
  <si>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</si>
  <si>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</si>
  <si>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</si>
  <si>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</si>
  <si>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</si>
  <si>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</si>
  <si>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</si>
  <si>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</si>
  <si>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</si>
  <si>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</si>
  <si>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</si>
  <si>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</si>
  <si>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</si>
  <si>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</si>
  <si>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</si>
  <si>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</si>
  <si>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</si>
  <si>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</si>
  <si>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</si>
  <si>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</si>
  <si>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</si>
  <si>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</si>
  <si>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</si>
  <si>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</si>
  <si>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</si>
  <si>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</si>
  <si>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</si>
  <si>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</si>
  <si>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</si>
  <si>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</si>
  <si>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</si>
  <si>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</si>
  <si>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</si>
  <si>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</si>
  <si>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</si>
  <si>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</si>
  <si>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</si>
  <si>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</si>
  <si>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</si>
  <si>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</si>
  <si>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</si>
  <si>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</si>
  <si>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</si>
  <si>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</si>
  <si>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</si>
  <si>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</si>
  <si>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</si>
  <si>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</si>
  <si>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</si>
  <si>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</si>
  <si>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</si>
  <si>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</si>
  <si>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</si>
  <si>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</si>
  <si>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</si>
  <si>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</si>
  <si>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</si>
  <si>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</si>
  <si>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</si>
  <si>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</si>
  <si>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</si>
  <si>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</si>
  <si>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</si>
  <si>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</si>
  <si>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</si>
  <si>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</si>
  <si>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</si>
  <si>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</si>
  <si>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</si>
  <si>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</si>
  <si>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</si>
  <si>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</si>
  <si>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</si>
  <si>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</si>
  <si>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</si>
  <si>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</si>
  <si>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</si>
  <si>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</si>
  <si>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</si>
  <si>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</si>
  <si>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</si>
  <si>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</si>
  <si>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</si>
  <si>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</si>
  <si>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</si>
  <si>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</si>
  <si>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</si>
  <si>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</si>
  <si>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</si>
  <si>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</si>
  <si>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</si>
  <si>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</si>
  <si>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</si>
  <si>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</si>
  <si>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</si>
  <si>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</si>
  <si>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</si>
  <si>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</si>
  <si>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</si>
  <si>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</si>
  <si>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</si>
  <si>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</si>
  <si>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</si>
  <si>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</si>
  <si>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</si>
  <si>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</si>
  <si>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</si>
  <si>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</si>
  <si>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</si>
  <si>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</si>
  <si>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</si>
  <si>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</si>
  <si>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</si>
  <si>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</si>
  <si>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</si>
  <si>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</si>
  <si>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</si>
  <si>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</si>
  <si>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</si>
  <si>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</si>
  <si>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</si>
  <si>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</si>
  <si>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</si>
  <si>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</si>
  <si>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</si>
  <si>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</si>
  <si>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</si>
  <si>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</si>
  <si>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</si>
  <si>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</si>
  <si>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</si>
  <si>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</si>
  <si>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</si>
  <si>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</si>
  <si>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</si>
  <si>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</si>
  <si>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</si>
  <si>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</si>
  <si>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</si>
  <si>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</si>
  <si>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</si>
  <si>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</si>
  <si>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</si>
  <si>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</si>
  <si>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</si>
  <si>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</si>
  <si>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</si>
  <si>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</si>
  <si>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</si>
  <si>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</si>
  <si>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</si>
  <si>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</si>
  <si>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</si>
  <si>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</si>
  <si>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</si>
  <si>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</si>
  <si>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</si>
  <si>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</si>
  <si>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</si>
  <si>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</si>
  <si>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</si>
  <si>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</si>
  <si>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</si>
  <si>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</si>
  <si>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</si>
  <si>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</si>
  <si>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</si>
  <si>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</si>
  <si>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</si>
  <si>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</si>
  <si>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</si>
  <si>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</si>
  <si>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</si>
  <si>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</si>
  <si>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</si>
  <si>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</si>
  <si>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</si>
  <si>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</si>
  <si>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</si>
  <si>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</si>
  <si>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</si>
  <si>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</si>
  <si>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</si>
  <si>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</si>
  <si>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</si>
  <si>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</si>
  <si>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</si>
  <si>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</si>
  <si>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</si>
  <si>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</si>
  <si>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</si>
  <si>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</si>
  <si>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</si>
  <si>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</si>
  <si>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</si>
  <si>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</si>
  <si>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</si>
  <si>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</si>
  <si>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</si>
  <si>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</si>
  <si>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</si>
  <si>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</si>
  <si>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</si>
  <si>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</si>
  <si>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</si>
  <si>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</si>
  <si>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</si>
  <si>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</si>
  <si>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</si>
  <si>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</si>
  <si>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</si>
  <si>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</si>
  <si>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</si>
  <si>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</si>
  <si>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</si>
  <si>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</si>
  <si>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</si>
  <si>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</si>
  <si>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</si>
  <si>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</si>
  <si>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</si>
  <si>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</si>
  <si>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</si>
  <si>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</si>
  <si>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</si>
  <si>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</si>
  <si>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</si>
  <si>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</si>
  <si>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</si>
  <si>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</si>
  <si>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</si>
  <si>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</si>
  <si>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</si>
  <si>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</si>
  <si>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</si>
  <si>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</si>
  <si>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</si>
  <si>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</si>
  <si>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</si>
  <si>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</si>
  <si>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</si>
  <si>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</si>
  <si>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</si>
  <si>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</si>
  <si>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</si>
  <si>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</si>
  <si>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</si>
  <si>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</si>
  <si>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</si>
  <si>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</si>
  <si>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</si>
  <si>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</si>
  <si>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</si>
  <si>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</si>
  <si>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</si>
  <si>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</si>
  <si>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</si>
  <si>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</si>
  <si>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</si>
  <si>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</si>
  <si>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</si>
  <si>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</si>
  <si>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</si>
  <si>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</si>
  <si>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</si>
  <si>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</si>
  <si>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</si>
  <si>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</si>
  <si>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</si>
  <si>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</si>
  <si>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</si>
  <si>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</si>
  <si>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</si>
  <si>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</si>
  <si>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</si>
  <si>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</si>
  <si>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</si>
  <si>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</si>
  <si>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</si>
  <si>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</si>
  <si>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</si>
  <si>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</si>
  <si>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</si>
  <si>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</si>
  <si>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</si>
  <si>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</si>
  <si>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</si>
  <si>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</si>
  <si>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</si>
  <si>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</si>
  <si>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</si>
  <si>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</si>
  <si>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</si>
  <si>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</si>
  <si>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</si>
  <si>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</si>
  <si>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</si>
  <si>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</si>
  <si>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</si>
  <si>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</si>
  <si>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</si>
  <si>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</si>
  <si>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</si>
  <si>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</si>
  <si>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</si>
  <si>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</si>
  <si>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</si>
  <si>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</si>
  <si>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</si>
  <si>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</si>
  <si>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</si>
  <si>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</si>
  <si>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</si>
  <si>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</si>
  <si>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</si>
  <si>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</si>
  <si>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</si>
  <si>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</si>
  <si>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</si>
  <si>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</si>
  <si>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</si>
  <si>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</si>
  <si>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</si>
  <si>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</si>
  <si>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</si>
  <si>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</si>
  <si>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</si>
  <si>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</si>
  <si>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</si>
  <si>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</si>
  <si>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</si>
  <si>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</si>
  <si>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</si>
  <si>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</si>
  <si>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</si>
  <si>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</si>
  <si>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</si>
  <si>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</si>
  <si>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</si>
  <si>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</si>
  <si>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</si>
  <si>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</si>
  <si>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</si>
  <si>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</si>
  <si>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</si>
  <si>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</si>
  <si>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</si>
  <si>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</si>
  <si>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</si>
  <si>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</si>
  <si>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</si>
  <si>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</si>
  <si>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</si>
  <si>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</si>
  <si>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</si>
  <si>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</si>
  <si>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</si>
  <si>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</si>
  <si>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</si>
  <si>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</si>
  <si>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</si>
  <si>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</si>
  <si>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</si>
  <si>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</si>
  <si>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</si>
  <si>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</si>
  <si>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</si>
  <si>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</si>
  <si>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</si>
  <si>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</si>
  <si>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</si>
  <si>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</si>
  <si>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</si>
  <si>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</si>
  <si>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</si>
  <si>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</si>
  <si>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</si>
  <si>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</si>
  <si>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</si>
  <si>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</si>
  <si>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</si>
  <si>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</si>
  <si>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</si>
  <si>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</si>
  <si>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</si>
  <si>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</si>
  <si>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</si>
  <si>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</si>
  <si>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</si>
  <si>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</si>
  <si>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</si>
  <si>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</si>
  <si>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</si>
  <si>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</si>
  <si>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</si>
  <si>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</si>
  <si>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</si>
  <si>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</si>
  <si>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</si>
  <si>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</si>
  <si>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</si>
  <si>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</si>
  <si>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</si>
  <si>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</si>
  <si>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</si>
  <si>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</si>
  <si>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</si>
  <si>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</si>
  <si>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</si>
  <si>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</si>
  <si>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</si>
  <si>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</si>
  <si>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</si>
  <si>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</si>
  <si>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</si>
  <si>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</si>
  <si>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</si>
  <si>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</si>
  <si>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</si>
  <si>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</si>
  <si>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</si>
  <si>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</si>
  <si>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</si>
  <si>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</si>
  <si>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</si>
  <si>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</si>
  <si>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</si>
  <si>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</si>
  <si>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</si>
  <si>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</si>
  <si>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</si>
  <si>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</si>
  <si>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</si>
  <si>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</si>
  <si>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</si>
  <si>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</si>
  <si>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</si>
  <si>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</si>
  <si>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</si>
  <si>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</si>
  <si>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</si>
  <si>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</si>
  <si>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</si>
  <si>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</si>
  <si>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</si>
  <si>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</si>
  <si>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</si>
  <si>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</si>
  <si>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</si>
  <si>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</si>
  <si>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</si>
  <si>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</si>
  <si>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</si>
  <si>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</si>
  <si>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</si>
  <si>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</si>
  <si>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</si>
  <si>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</si>
  <si>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</si>
  <si>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</si>
  <si>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</si>
  <si>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</si>
  <si>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</si>
  <si>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</si>
  <si>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</si>
  <si>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</si>
  <si>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</si>
  <si>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</si>
  <si>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</si>
  <si>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</si>
  <si>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</si>
  <si>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</si>
  <si>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</si>
  <si>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</si>
  <si>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</si>
  <si>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</si>
  <si>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</si>
  <si>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</si>
  <si>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</si>
  <si>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</si>
  <si>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</si>
  <si>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</si>
  <si>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</si>
  <si>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</si>
  <si>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</si>
  <si>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</si>
  <si>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</si>
  <si>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</si>
  <si>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</si>
  <si>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</si>
  <si>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</si>
  <si>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</si>
  <si>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</si>
  <si>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</si>
  <si>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</si>
  <si>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</si>
  <si>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</si>
  <si>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</si>
  <si>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</si>
  <si>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</si>
  <si>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</si>
  <si>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</si>
  <si>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</si>
  <si>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</si>
  <si>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</si>
  <si>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</si>
  <si>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</si>
  <si>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</si>
  <si>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</si>
  <si>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</si>
  <si>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</si>
  <si>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</si>
  <si>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</si>
  <si>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</si>
  <si>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</si>
  <si>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</si>
  <si>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</si>
  <si>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</si>
  <si>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</si>
  <si>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</si>
  <si>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</si>
  <si>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</si>
  <si>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</si>
  <si>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</si>
  <si>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</si>
  <si>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</si>
  <si>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</si>
  <si>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</si>
  <si>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</si>
  <si>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</si>
  <si>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</si>
  <si>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</si>
  <si>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</si>
  <si>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</si>
  <si>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</si>
  <si>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</si>
  <si>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</si>
  <si>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</si>
  <si>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</si>
  <si>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</si>
  <si>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</si>
  <si>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</si>
  <si>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</si>
  <si>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</si>
  <si>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</si>
  <si>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</si>
  <si>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</si>
  <si>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</si>
  <si>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</si>
  <si>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</si>
  <si>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</si>
  <si>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</si>
  <si>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</si>
  <si>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</si>
  <si>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</si>
  <si>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</si>
  <si>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</si>
  <si>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</si>
  <si>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</si>
  <si>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</si>
  <si>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</si>
  <si>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</si>
  <si>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</si>
  <si>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</si>
  <si>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</si>
  <si>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</si>
  <si>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</si>
  <si>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</si>
  <si>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</si>
  <si>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</si>
  <si>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</si>
  <si>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</si>
  <si>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</si>
  <si>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</si>
  <si>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</si>
  <si>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</si>
  <si>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</si>
  <si>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</si>
  <si>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</si>
  <si>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</si>
  <si>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</si>
  <si>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</si>
  <si>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</si>
  <si>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</si>
  <si>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</si>
  <si>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</si>
  <si>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</si>
  <si>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</si>
  <si>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</si>
  <si>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</si>
  <si>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</si>
  <si>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</si>
  <si>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</si>
  <si>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</si>
  <si>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</si>
  <si>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</si>
  <si>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</si>
  <si>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</si>
  <si>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</si>
  <si>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</si>
  <si>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</si>
  <si>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</si>
  <si>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</si>
  <si>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</si>
  <si>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</si>
  <si>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</si>
  <si>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</si>
  <si>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</si>
  <si>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</si>
  <si>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</si>
  <si>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</si>
  <si>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</si>
  <si>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</si>
  <si>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</si>
  <si>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</si>
  <si>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</si>
  <si>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</si>
  <si>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</si>
  <si>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</si>
  <si>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</si>
  <si>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</si>
  <si>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</si>
  <si>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</si>
  <si>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</si>
  <si>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</si>
  <si>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</si>
  <si>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</si>
  <si>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</si>
  <si>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</si>
  <si>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</si>
  <si>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</si>
  <si>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</si>
  <si>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</si>
  <si>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</si>
  <si>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</si>
  <si>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</si>
  <si>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</si>
  <si>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</si>
  <si>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</si>
  <si>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</si>
  <si>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</si>
  <si>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</si>
  <si>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</si>
  <si>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</si>
  <si>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</si>
  <si>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</si>
  <si>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</si>
  <si>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</si>
  <si>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</si>
  <si>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</si>
  <si>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</si>
  <si>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</si>
  <si>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</si>
  <si>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</si>
  <si>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</si>
  <si>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</si>
  <si>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</si>
  <si>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</si>
  <si>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</si>
  <si>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</si>
  <si>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</si>
  <si>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</si>
  <si>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</si>
  <si>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</si>
  <si>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</si>
  <si>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</si>
  <si>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</si>
  <si>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</si>
  <si>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</si>
  <si>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</si>
  <si>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</si>
  <si>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</si>
  <si>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</si>
  <si>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</si>
  <si>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</si>
  <si>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</si>
  <si>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</si>
  <si>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</si>
  <si>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</si>
  <si>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</si>
  <si>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</si>
  <si>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</si>
  <si>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</si>
  <si>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</si>
  <si>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</si>
  <si>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</si>
  <si>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</si>
  <si>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</si>
  <si>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</si>
  <si>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</si>
  <si>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</si>
  <si>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</si>
  <si>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</si>
  <si>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</si>
  <si>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</si>
  <si>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</si>
  <si>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</si>
  <si>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</si>
  <si>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</si>
  <si>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</si>
  <si>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</si>
  <si>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</si>
  <si>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</si>
  <si>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</si>
  <si>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</si>
  <si>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</si>
  <si>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</si>
  <si>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</si>
  <si>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</si>
  <si>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</si>
  <si>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</si>
  <si>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</si>
  <si>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</si>
  <si>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</si>
  <si>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</si>
  <si>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</si>
  <si>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</si>
  <si>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</si>
  <si>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</si>
  <si>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</si>
  <si>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</si>
  <si>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</si>
  <si>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</si>
  <si>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</si>
  <si>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</si>
  <si>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</si>
  <si>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</si>
  <si>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</si>
  <si>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</si>
  <si>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</si>
  <si>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</si>
  <si>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</si>
  <si>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</si>
  <si>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</si>
  <si>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</si>
  <si>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</si>
  <si>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</si>
  <si>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</si>
  <si>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</si>
  <si>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</si>
  <si>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</si>
  <si>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</si>
  <si>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</si>
  <si>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</si>
  <si>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</si>
  <si>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</si>
  <si>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</si>
  <si>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</si>
  <si>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</si>
  <si>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</si>
  <si>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</si>
  <si>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</si>
  <si>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</si>
  <si>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</si>
  <si>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</si>
  <si>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</si>
  <si>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</si>
  <si>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</si>
  <si>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</si>
  <si>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</si>
  <si>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</si>
  <si>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</si>
  <si>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</si>
  <si>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</si>
  <si>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</si>
  <si>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</si>
  <si>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</si>
  <si>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</si>
  <si>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</si>
  <si>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</si>
  <si>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</si>
  <si>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</si>
  <si>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</si>
  <si>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</si>
  <si>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</si>
  <si>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</si>
  <si>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</si>
  <si>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</si>
  <si>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</si>
  <si>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</si>
  <si>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</si>
  <si>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</si>
  <si>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</si>
  <si>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</si>
  <si>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</si>
  <si>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</si>
  <si>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</si>
  <si>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</si>
  <si>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</si>
  <si>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</si>
  <si>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</si>
  <si>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</si>
  <si>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</si>
  <si>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</si>
  <si>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</si>
  <si>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</si>
  <si>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</si>
  <si>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</si>
  <si>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</si>
  <si>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</si>
  <si>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</si>
  <si>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</si>
  <si>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</si>
  <si>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</si>
  <si>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</si>
  <si>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</si>
  <si>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</si>
  <si>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</si>
  <si>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</si>
  <si>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</si>
  <si>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</si>
  <si>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</si>
  <si>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</si>
  <si>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</si>
  <si>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</si>
  <si>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</si>
  <si>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</si>
  <si>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</si>
  <si>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</si>
  <si>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</si>
  <si>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</si>
  <si>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</si>
  <si>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</si>
  <si>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</si>
  <si>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</si>
  <si>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</si>
  <si>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</si>
  <si>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</si>
  <si>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</si>
  <si>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</si>
  <si>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</si>
  <si>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</si>
  <si>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</si>
  <si>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</si>
  <si>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</si>
  <si>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</si>
  <si>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</si>
  <si>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</si>
  <si>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</si>
  <si>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</si>
  <si>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</si>
  <si>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</si>
  <si>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</si>
  <si>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</si>
  <si>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</si>
  <si>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</si>
  <si>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</si>
  <si>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</si>
  <si>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</si>
  <si>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</si>
  <si>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</si>
  <si>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</si>
  <si>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</si>
  <si>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</si>
  <si>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</si>
  <si>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</si>
  <si>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</si>
  <si>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</si>
  <si>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</si>
  <si>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</si>
  <si>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</si>
  <si>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</si>
  <si>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</si>
  <si>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</si>
  <si>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</si>
  <si>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</si>
  <si>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</si>
  <si>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</si>
  <si>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</si>
  <si>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</si>
  <si>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</si>
  <si>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</si>
  <si>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</si>
  <si>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</si>
  <si>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</si>
  <si>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</si>
  <si>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</si>
  <si>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</si>
  <si>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</si>
  <si>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</si>
  <si>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</si>
  <si>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</si>
  <si>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</si>
  <si>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</si>
  <si>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</si>
  <si>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</si>
  <si>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</si>
  <si>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</si>
  <si>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</si>
  <si>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</si>
  <si>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</si>
  <si>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</si>
  <si>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</si>
  <si>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</si>
  <si>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</si>
  <si>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</si>
  <si>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</si>
  <si>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</si>
  <si>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</si>
  <si>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</si>
  <si>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</si>
  <si>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</si>
  <si>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</si>
  <si>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</si>
  <si>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</si>
  <si>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</si>
  <si>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</si>
  <si>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</si>
  <si>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</si>
  <si>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</si>
  <si>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</si>
  <si>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</si>
  <si>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</si>
  <si>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</si>
  <si>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</si>
  <si>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</si>
  <si>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</si>
  <si>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</si>
  <si>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</si>
  <si>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</si>
  <si>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</si>
  <si>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</si>
  <si>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</si>
  <si>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</si>
  <si>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</si>
  <si>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</si>
  <si>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</si>
  <si>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</si>
  <si>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</si>
  <si>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</si>
  <si>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</si>
  <si>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</si>
  <si>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</si>
  <si>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</si>
  <si>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</si>
  <si>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</si>
  <si>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</si>
  <si>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</si>
  <si>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</si>
  <si>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</si>
  <si>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</si>
  <si>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</si>
  <si>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</si>
  <si>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</si>
  <si>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</si>
  <si>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</si>
  <si>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</si>
  <si>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</si>
  <si>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</si>
  <si>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</si>
  <si>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</si>
  <si>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</si>
  <si>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</si>
  <si>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</si>
  <si>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</si>
  <si>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</si>
  <si>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</si>
  <si>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</si>
  <si>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</si>
  <si>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</si>
  <si>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</si>
  <si>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</si>
  <si>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</si>
  <si>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</si>
  <si>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</si>
  <si>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</si>
  <si>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</si>
  <si>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</si>
  <si>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</si>
  <si>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</si>
  <si>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</si>
  <si>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</si>
  <si>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</si>
  <si>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</si>
  <si>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</si>
  <si>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</si>
  <si>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</si>
  <si>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</si>
  <si>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</si>
  <si>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</si>
  <si>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</si>
  <si>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</si>
  <si>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</si>
  <si>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</si>
  <si>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</si>
  <si>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</si>
  <si>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</si>
  <si>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</si>
  <si>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</si>
  <si>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</si>
  <si>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</si>
  <si>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</si>
  <si>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</si>
  <si>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</si>
  <si>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</si>
  <si>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</si>
  <si>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</si>
  <si>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</si>
  <si>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</si>
  <si>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</si>
  <si>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</si>
  <si>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</si>
  <si>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</si>
  <si>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</si>
  <si>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</si>
  <si>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</si>
  <si>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</si>
  <si>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</si>
  <si>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</si>
  <si>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</si>
  <si>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</si>
  <si>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</si>
  <si>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</si>
  <si>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</si>
  <si>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</si>
  <si>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</si>
  <si>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</si>
  <si>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</si>
  <si>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</si>
  <si>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</si>
  <si>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</si>
  <si>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</si>
  <si>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</si>
  <si>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</si>
  <si>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</si>
  <si>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</si>
  <si>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</si>
  <si>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</si>
  <si>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</si>
  <si>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</si>
  <si>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</si>
  <si>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</si>
  <si>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</si>
  <si>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</si>
  <si>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</si>
  <si>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</si>
  <si>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</si>
  <si>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</si>
  <si>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</si>
  <si>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</si>
  <si>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</si>
  <si>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</si>
  <si>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</si>
  <si>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</si>
  <si>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</si>
  <si>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</si>
  <si>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</si>
  <si>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</si>
  <si>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</si>
  <si>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</si>
  <si>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</si>
  <si>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</si>
  <si>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</si>
  <si>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</si>
  <si>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</si>
  <si>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</si>
  <si>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</si>
  <si>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</si>
  <si>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</si>
  <si>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</si>
  <si>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</si>
  <si>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</si>
  <si>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</si>
  <si>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</si>
  <si>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</si>
  <si>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</si>
  <si>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</si>
  <si>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</si>
  <si>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</si>
  <si>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</si>
  <si>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</si>
  <si>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</si>
  <si>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</si>
  <si>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</si>
  <si>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</si>
  <si>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</si>
  <si>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</si>
  <si>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</si>
  <si>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</si>
  <si>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</si>
  <si>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</si>
  <si>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</si>
  <si>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</si>
  <si>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</si>
  <si>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</si>
  <si>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</si>
  <si>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</si>
  <si>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</si>
  <si>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</si>
  <si>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</si>
  <si>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</si>
  <si>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</si>
  <si>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</si>
  <si>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</si>
  <si>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</si>
  <si>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</si>
  <si>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</si>
  <si>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</si>
  <si>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</si>
  <si>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</si>
  <si>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</si>
  <si>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</si>
  <si>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</si>
  <si>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</si>
  <si>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</si>
  <si>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</si>
  <si>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</si>
  <si>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</si>
  <si>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</si>
  <si>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</si>
  <si>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</si>
  <si>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</si>
  <si>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</si>
  <si>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</si>
  <si>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</si>
  <si>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</si>
  <si>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</si>
  <si>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</si>
  <si>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</si>
  <si>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</si>
  <si>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</si>
  <si>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</si>
  <si>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</si>
  <si>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</si>
  <si>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</si>
  <si>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</si>
  <si>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</si>
  <si>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</si>
  <si>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</si>
  <si>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</si>
  <si>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</si>
  <si>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</si>
  <si>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</si>
  <si>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</si>
  <si>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</si>
  <si>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</si>
  <si>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</si>
  <si>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</si>
  <si>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</si>
  <si>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</si>
  <si>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</si>
  <si>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</si>
  <si>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</si>
  <si>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</si>
  <si>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</si>
  <si>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</si>
  <si>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</si>
  <si>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</si>
  <si>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</si>
  <si>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</si>
  <si>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</si>
  <si>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</si>
  <si>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</si>
  <si>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</si>
  <si>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</si>
  <si>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</si>
  <si>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</si>
  <si>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</si>
  <si>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</si>
  <si>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</si>
  <si>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</si>
  <si>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</si>
  <si>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</si>
  <si>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</si>
  <si>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</si>
  <si>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</si>
  <si>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</si>
  <si>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</si>
  <si>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</si>
  <si>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</si>
  <si>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</si>
  <si>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</si>
  <si>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</si>
  <si>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</si>
  <si>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</si>
  <si>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</si>
  <si>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</si>
  <si>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</si>
  <si>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</si>
  <si>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</si>
  <si>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</si>
  <si>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</si>
  <si>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</si>
  <si>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</si>
  <si>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</si>
  <si>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</si>
  <si>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</si>
  <si>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</si>
  <si>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</si>
  <si>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</si>
  <si>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</si>
  <si>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</si>
  <si>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</si>
  <si>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</si>
  <si>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</si>
  <si>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</si>
  <si>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</si>
  <si>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</si>
  <si>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</si>
  <si>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</si>
  <si>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</si>
  <si>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</si>
  <si>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</si>
  <si>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</si>
  <si>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</si>
  <si>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</si>
  <si>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</si>
  <si>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</si>
  <si>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</si>
  <si>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</si>
  <si>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</si>
  <si>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</si>
  <si>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</si>
  <si>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</si>
  <si>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</si>
  <si>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</si>
  <si>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</si>
  <si>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</si>
  <si>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</si>
  <si>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</si>
  <si>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</si>
  <si>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</si>
  <si>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</si>
  <si>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</si>
  <si>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</si>
  <si>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</si>
  <si>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</si>
  <si>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</si>
  <si>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</si>
  <si>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</si>
  <si>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</si>
  <si>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</si>
  <si>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</si>
  <si>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</si>
  <si>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</si>
  <si>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</si>
  <si>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</si>
  <si>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</si>
  <si>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</si>
  <si>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</si>
  <si>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</si>
  <si>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</si>
  <si>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</si>
  <si>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</si>
  <si>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</si>
  <si>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</si>
  <si>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</si>
  <si>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</si>
  <si>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</si>
  <si>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</si>
  <si>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</si>
  <si>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</si>
  <si>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</si>
  <si>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</si>
  <si>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</si>
  <si>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</si>
  <si>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</si>
  <si>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</si>
  <si>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</si>
  <si>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</si>
  <si>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</si>
  <si>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</si>
  <si>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</si>
  <si>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</si>
  <si>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</si>
  <si>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</si>
  <si>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</si>
  <si>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</si>
  <si>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</si>
  <si>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</si>
  <si>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</si>
  <si>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</si>
  <si>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</si>
  <si>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</si>
  <si>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</si>
  <si>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</si>
  <si>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</si>
  <si>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</si>
  <si>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</si>
  <si>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</si>
  <si>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</si>
  <si>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</si>
  <si>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</si>
  <si>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</si>
  <si>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</si>
  <si>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</si>
  <si>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</si>
  <si>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</si>
  <si>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</si>
  <si>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</si>
  <si>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</si>
  <si>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</si>
  <si>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</si>
  <si>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</si>
  <si>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</si>
  <si>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</si>
  <si>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</si>
  <si>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</si>
  <si>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</si>
  <si>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</si>
  <si>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</si>
  <si>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</si>
  <si>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</si>
  <si>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</si>
  <si>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</si>
  <si>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</si>
  <si>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</si>
  <si>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</si>
  <si>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</si>
  <si>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</si>
  <si>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</si>
  <si>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</si>
  <si>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</si>
  <si>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</si>
  <si>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</si>
  <si>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</si>
  <si>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</si>
  <si>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</si>
  <si>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</si>
  <si>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</si>
  <si>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</si>
  <si>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</si>
  <si>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</si>
  <si>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</si>
  <si>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</si>
  <si>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</si>
  <si>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</si>
  <si>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</si>
  <si>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</si>
  <si>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</si>
  <si>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</si>
  <si>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</si>
  <si>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</si>
  <si>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</si>
  <si>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</si>
  <si>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</si>
  <si>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</si>
  <si>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</si>
  <si>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</si>
  <si>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</si>
  <si>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</si>
  <si>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</si>
  <si>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</si>
  <si>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</si>
  <si>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</si>
  <si>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</si>
  <si>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</si>
  <si>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</si>
  <si>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</si>
  <si>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</si>
  <si>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</si>
  <si>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</si>
  <si>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</si>
  <si>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</si>
  <si>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</si>
  <si>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</si>
  <si>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</si>
  <si>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</si>
  <si>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</si>
  <si>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</si>
  <si>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</si>
  <si>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</si>
  <si>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</si>
  <si>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</si>
  <si>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</si>
  <si>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</si>
  <si>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</si>
  <si>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</si>
  <si>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</si>
  <si>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</si>
  <si>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</si>
  <si>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</si>
  <si>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</si>
  <si>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</si>
  <si>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</si>
  <si>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</si>
  <si>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</si>
  <si>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</si>
  <si>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</si>
  <si>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</si>
  <si>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</si>
  <si>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</si>
  <si>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</si>
  <si>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</si>
  <si>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</si>
  <si>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</si>
  <si>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</si>
  <si>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</si>
  <si>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</si>
  <si>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</si>
  <si>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</si>
  <si>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</si>
  <si>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</si>
  <si>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</si>
  <si>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</si>
  <si>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</si>
  <si>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</si>
  <si>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</si>
  <si>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</si>
  <si>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</si>
  <si>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</si>
  <si>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</si>
  <si>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</si>
  <si>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</si>
  <si>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</si>
  <si>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</si>
  <si>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</si>
  <si>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</si>
  <si>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</si>
  <si>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</si>
  <si>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</si>
  <si>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</si>
  <si>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</si>
  <si>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</si>
  <si>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</si>
  <si>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</si>
  <si>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</si>
  <si>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</si>
  <si>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</si>
  <si>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</si>
  <si>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</si>
  <si>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</si>
  <si>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</si>
  <si>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</si>
  <si>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</si>
  <si>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</si>
  <si>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</si>
  <si>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</si>
  <si>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</si>
  <si>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</si>
  <si>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</si>
  <si>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</si>
  <si>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</si>
  <si>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</si>
  <si>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</si>
  <si>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</si>
  <si>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</si>
  <si>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</si>
  <si>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</si>
  <si>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</si>
  <si>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</si>
  <si>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</si>
  <si>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</si>
  <si>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</si>
  <si>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</si>
  <si>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</si>
  <si>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</si>
  <si>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</si>
  <si>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</si>
  <si>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</si>
  <si>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</si>
  <si>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</si>
  <si>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</si>
  <si>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</si>
  <si>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</si>
  <si>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</si>
  <si>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</si>
  <si>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</si>
  <si>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</si>
  <si>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</si>
  <si>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</si>
  <si>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</si>
  <si>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</si>
  <si>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</si>
  <si>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</si>
  <si>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</si>
  <si>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</si>
  <si>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</si>
  <si>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</si>
  <si>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</si>
  <si>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</si>
  <si>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</si>
  <si>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</si>
  <si>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</si>
  <si>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</si>
  <si>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</si>
  <si>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</si>
  <si>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</si>
  <si>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</si>
  <si>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</si>
  <si>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</si>
  <si>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</si>
  <si>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</si>
  <si>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</si>
  <si>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</si>
  <si>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</si>
  <si>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</si>
  <si>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</si>
  <si>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</si>
  <si>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</si>
  <si>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</si>
  <si>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</si>
  <si>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</si>
  <si>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</si>
  <si>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</si>
  <si>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</si>
  <si>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</si>
  <si>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</si>
  <si>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</si>
  <si>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</si>
  <si>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</si>
  <si>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</si>
  <si>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</si>
  <si>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</si>
  <si>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</si>
  <si>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</si>
  <si>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</si>
  <si>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</si>
  <si>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</si>
  <si>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</si>
  <si>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</si>
  <si>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</si>
  <si>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</si>
  <si>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</si>
  <si>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</si>
  <si>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</si>
  <si>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</si>
  <si>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</si>
  <si>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</si>
  <si>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</si>
  <si>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</si>
  <si>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</si>
  <si>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</si>
  <si>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</si>
  <si>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</si>
  <si>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</si>
  <si>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</si>
  <si>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</si>
  <si>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</si>
  <si>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</si>
  <si>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</si>
  <si>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</si>
  <si>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</si>
  <si>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</si>
  <si>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</si>
  <si>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</si>
  <si>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</si>
  <si>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</si>
  <si>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</si>
  <si>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</si>
  <si>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</si>
  <si>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</si>
  <si>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</si>
  <si>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</si>
  <si>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</si>
  <si>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</si>
  <si>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</si>
  <si>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</si>
  <si>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</si>
  <si>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</si>
  <si>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</si>
  <si>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</si>
  <si>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</si>
  <si>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</si>
  <si>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</si>
  <si>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</si>
  <si>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</si>
  <si>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</si>
  <si>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</si>
  <si>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</si>
  <si>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</si>
  <si>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</si>
  <si>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</si>
  <si>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</si>
  <si>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</si>
  <si>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</si>
  <si>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</si>
  <si>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</si>
  <si>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</si>
  <si>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</si>
  <si>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</si>
  <si>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</si>
  <si>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</si>
  <si>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</si>
  <si>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</si>
  <si>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</si>
  <si>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</si>
  <si>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</si>
  <si>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</si>
  <si>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</si>
  <si>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</si>
  <si>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</si>
  <si>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</si>
  <si>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</si>
  <si>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</si>
  <si>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</si>
  <si>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</si>
  <si>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</si>
  <si>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</si>
  <si>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</si>
  <si>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</si>
  <si>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</si>
  <si>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</si>
  <si>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</si>
  <si>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</si>
  <si>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</si>
  <si>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</si>
  <si>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</si>
  <si>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</si>
  <si>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</si>
  <si>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</si>
  <si>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</si>
  <si>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</si>
  <si>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</si>
  <si>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</si>
  <si>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</si>
  <si>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</si>
  <si>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</si>
  <si>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</si>
  <si>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</si>
  <si>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</si>
  <si>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</si>
  <si>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</si>
  <si>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</si>
  <si>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</si>
  <si>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</si>
  <si>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</si>
  <si>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</si>
  <si>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</si>
  <si>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</si>
  <si>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</si>
  <si>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</si>
  <si>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</si>
  <si>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</si>
  <si>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</si>
  <si>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</si>
  <si>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</si>
  <si>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</si>
  <si>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</si>
  <si>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</si>
  <si>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</si>
  <si>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</si>
  <si>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</si>
  <si>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</si>
  <si>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</si>
  <si>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</si>
  <si>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</si>
  <si>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</si>
  <si>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</si>
  <si>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</si>
  <si>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</si>
  <si>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</si>
  <si>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</si>
  <si>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</si>
  <si>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</si>
  <si>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</si>
  <si>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</si>
  <si>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</si>
  <si>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</si>
  <si>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</si>
  <si>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</si>
  <si>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</si>
  <si>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</si>
  <si>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</si>
  <si>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</si>
  <si>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</si>
  <si>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</si>
  <si>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</si>
  <si>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</si>
  <si>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</si>
  <si>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</si>
  <si>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</si>
  <si>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</si>
  <si>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</si>
  <si>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</si>
  <si>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</si>
  <si>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</si>
  <si>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</si>
  <si>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</si>
  <si>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</si>
  <si>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</si>
  <si>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</si>
  <si>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</si>
  <si>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</si>
  <si>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</si>
  <si>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</si>
  <si>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</si>
  <si>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</si>
  <si>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</si>
  <si>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</si>
  <si>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</si>
  <si>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</si>
  <si>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</si>
  <si>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</si>
  <si>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</si>
  <si>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</si>
  <si>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</si>
  <si>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</si>
  <si>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</si>
  <si>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</si>
  <si>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</si>
  <si>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</si>
  <si>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</si>
  <si>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</si>
  <si>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</si>
  <si>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</si>
  <si>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</si>
  <si>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</si>
  <si>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</si>
  <si>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</si>
  <si>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</si>
  <si>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</si>
  <si>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</si>
  <si>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</si>
  <si>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</si>
  <si>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</si>
  <si>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</si>
  <si>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</si>
  <si>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</si>
  <si>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</si>
  <si>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</si>
  <si>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</si>
  <si>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</si>
  <si>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</si>
  <si>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</si>
  <si>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</si>
  <si>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</si>
  <si>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</si>
  <si>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</si>
  <si>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</si>
  <si>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</si>
  <si>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</si>
  <si>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</si>
  <si>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</si>
  <si>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</si>
  <si>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</si>
  <si>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</si>
  <si>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</si>
  <si>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</si>
  <si>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</si>
  <si>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</si>
  <si>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</si>
  <si>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</si>
  <si>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</si>
  <si>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</si>
  <si>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</si>
  <si>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</si>
  <si>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</si>
  <si>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</si>
  <si>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</si>
  <si>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</si>
  <si>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</si>
  <si>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</si>
  <si>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</si>
  <si>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</si>
  <si>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</si>
  <si>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</si>
  <si>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</si>
  <si>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</si>
  <si>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</si>
  <si>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</si>
  <si>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</si>
  <si>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</si>
  <si>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</si>
  <si>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</si>
  <si>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</si>
  <si>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</si>
  <si>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</si>
  <si>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</si>
  <si>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</si>
  <si>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</si>
  <si>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</si>
  <si>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</si>
  <si>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</si>
  <si>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</si>
  <si>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</si>
  <si>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</si>
  <si>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</si>
  <si>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</si>
  <si>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</si>
  <si>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</si>
  <si>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</si>
  <si>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</si>
  <si>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</si>
  <si>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</si>
  <si>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</si>
  <si>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</si>
  <si>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</si>
  <si>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</si>
  <si>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</si>
  <si>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</si>
  <si>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</si>
  <si>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</si>
  <si>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</si>
  <si>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</si>
  <si>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</si>
  <si>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</si>
  <si>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</si>
  <si>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</si>
  <si>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</si>
  <si>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</si>
  <si>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</si>
  <si>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</si>
  <si>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</si>
  <si>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</si>
  <si>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</si>
  <si>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</si>
  <si>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</si>
  <si>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</si>
  <si>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</si>
  <si>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</si>
  <si>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</si>
  <si>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</si>
  <si>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</si>
  <si>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</si>
  <si>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</si>
  <si>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</si>
  <si>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</si>
  <si>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</si>
  <si>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</si>
  <si>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</si>
  <si>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</si>
  <si>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</si>
  <si>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</si>
  <si>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</si>
  <si>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</si>
  <si>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</si>
  <si>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</si>
  <si>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</si>
  <si>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</si>
  <si>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</si>
  <si>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</si>
  <si>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</si>
  <si>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</si>
  <si>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</si>
  <si>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</si>
  <si>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</si>
  <si>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</si>
  <si>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</si>
  <si>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</si>
  <si>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</si>
  <si>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</si>
  <si>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</si>
  <si>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</si>
  <si>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</si>
  <si>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</si>
  <si>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</si>
  <si>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</si>
  <si>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</si>
  <si>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</si>
  <si>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</si>
  <si>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</si>
  <si>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</si>
  <si>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</si>
  <si>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</si>
  <si>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</si>
  <si>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</si>
  <si>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</si>
  <si>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</si>
  <si>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</si>
  <si>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</si>
  <si>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</si>
  <si>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</si>
  <si>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</si>
  <si>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</si>
  <si>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</si>
  <si>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</si>
  <si>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</si>
  <si>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</si>
  <si>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</si>
  <si>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</si>
  <si>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</si>
  <si>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</si>
  <si>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</si>
  <si>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</si>
  <si>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</si>
  <si>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</si>
  <si>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</si>
  <si>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</si>
  <si>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</si>
  <si>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</si>
  <si>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</si>
  <si>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</si>
  <si>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</si>
  <si>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</si>
  <si>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</si>
  <si>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</si>
  <si>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</si>
  <si>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</si>
  <si>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</si>
  <si>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</si>
  <si>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</si>
  <si>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</si>
  <si>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</si>
  <si>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</si>
  <si>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</si>
  <si>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</si>
  <si>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</si>
  <si>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</si>
  <si>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</si>
  <si>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</si>
  <si>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</si>
  <si>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</si>
  <si>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</si>
  <si>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</si>
  <si>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</si>
  <si>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</si>
  <si>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</si>
  <si>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</si>
  <si>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</si>
  <si>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</si>
  <si>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</si>
  <si>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</si>
  <si>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</si>
  <si>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</si>
  <si>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</si>
  <si>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</si>
  <si>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</si>
  <si>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</si>
  <si>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</si>
  <si>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</si>
  <si>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</si>
  <si>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</si>
  <si>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</si>
  <si>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</si>
  <si>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</si>
  <si>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</si>
  <si>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</si>
  <si>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</si>
  <si>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</si>
  <si>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</si>
  <si>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</si>
  <si>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</si>
  <si>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</si>
  <si>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</si>
  <si>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</si>
  <si>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</si>
  <si>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</si>
  <si>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</si>
  <si>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</si>
  <si>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</si>
  <si>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</si>
  <si>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</si>
  <si>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</si>
  <si>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</si>
  <si>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</si>
  <si>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</si>
  <si>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</si>
  <si>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</si>
  <si>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</si>
  <si>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</si>
  <si>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</si>
  <si>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</si>
  <si>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</si>
  <si>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</si>
  <si>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</si>
  <si>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</si>
  <si>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</si>
  <si>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</si>
  <si>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</si>
  <si>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</si>
  <si>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</si>
  <si>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</si>
  <si>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</si>
  <si>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</si>
  <si>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</si>
  <si>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</si>
  <si>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</si>
  <si>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</si>
  <si>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</si>
  <si>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</si>
  <si>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</si>
  <si>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</si>
  <si>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</si>
  <si>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</si>
  <si>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</si>
  <si>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</si>
  <si>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</si>
  <si>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</si>
  <si>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</si>
  <si>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</si>
  <si>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</si>
  <si>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</si>
  <si>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</si>
  <si>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</si>
  <si>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</si>
  <si>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</si>
  <si>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</si>
  <si>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</si>
  <si>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</si>
  <si>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</si>
  <si>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</si>
  <si>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</si>
  <si>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</si>
  <si>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</si>
  <si>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</si>
  <si>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</si>
  <si>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</si>
  <si>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</si>
  <si>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</si>
  <si>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</si>
  <si>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</si>
  <si>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</si>
  <si>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</si>
  <si>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</si>
  <si>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</si>
  <si>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</si>
  <si>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</si>
  <si>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</si>
  <si>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</si>
  <si>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</si>
  <si>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</si>
  <si>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</si>
  <si>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</si>
  <si>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</si>
  <si>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</si>
  <si>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</si>
  <si>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</si>
  <si>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</si>
  <si>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</si>
  <si>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</si>
  <si>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</si>
  <si>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</si>
  <si>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</si>
  <si>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</si>
  <si>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</si>
  <si>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</si>
  <si>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</si>
  <si>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</si>
  <si>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</si>
  <si>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</si>
  <si>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</si>
  <si>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</si>
  <si>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</si>
  <si>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</si>
  <si>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</si>
  <si>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</si>
  <si>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</si>
  <si>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</si>
  <si>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</si>
  <si>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</si>
  <si>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</si>
  <si>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</si>
  <si>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</si>
  <si>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</si>
  <si>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</si>
  <si>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</si>
  <si>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</si>
  <si>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</si>
  <si>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</si>
  <si>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</si>
  <si>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</si>
  <si>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</si>
  <si>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</si>
  <si>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</si>
  <si>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</si>
  <si>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</si>
  <si>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</si>
  <si>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</si>
  <si>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</si>
  <si>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</si>
  <si>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</si>
  <si>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</si>
  <si>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</si>
  <si>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</si>
  <si>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</si>
  <si>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</si>
  <si>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</si>
  <si>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</si>
  <si>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</si>
  <si>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</si>
  <si>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</si>
  <si>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</si>
  <si>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</si>
  <si>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</si>
  <si>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</si>
  <si>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</si>
  <si>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</si>
  <si>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</si>
  <si>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</si>
  <si>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</si>
  <si>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</si>
  <si>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</si>
  <si>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</si>
  <si>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</si>
  <si>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</si>
  <si>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</si>
  <si>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</si>
  <si>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</si>
  <si>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</si>
  <si>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</si>
  <si>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</si>
  <si>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</si>
  <si>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</si>
  <si>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</si>
  <si>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</si>
  <si>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</si>
  <si>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</si>
  <si>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</si>
  <si>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</si>
  <si>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</si>
  <si>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</si>
  <si>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</si>
  <si>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</si>
  <si>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</si>
  <si>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</si>
  <si>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</si>
  <si>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</si>
  <si>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</si>
  <si>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</si>
  <si>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</si>
  <si>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</si>
  <si>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</si>
  <si>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</si>
  <si>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</si>
  <si>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</si>
  <si>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</si>
  <si>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</si>
  <si>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</si>
  <si>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</si>
  <si>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</si>
  <si>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</si>
  <si>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</si>
  <si>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</si>
  <si>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</si>
  <si>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</si>
  <si>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</si>
  <si>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</si>
  <si>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</si>
  <si>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</si>
  <si>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</si>
  <si>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</si>
  <si>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</si>
  <si>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</si>
  <si>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</si>
  <si>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</si>
  <si>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</si>
  <si>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</si>
  <si>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</si>
  <si>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</si>
  <si>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</si>
  <si>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</si>
  <si>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</si>
  <si>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</si>
  <si>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</si>
  <si>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</si>
  <si>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</si>
  <si>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</si>
  <si>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</si>
  <si>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</si>
  <si>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</si>
  <si>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</si>
  <si>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</si>
  <si>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</si>
  <si>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</si>
  <si>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</si>
  <si>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</si>
  <si>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</si>
  <si>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</si>
  <si>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</si>
  <si>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</si>
  <si>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</si>
  <si>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</si>
  <si>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</si>
  <si>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</si>
  <si>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</si>
  <si>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</si>
  <si>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</si>
  <si>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</si>
  <si>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</si>
  <si>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</si>
  <si>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</si>
  <si>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</si>
  <si>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</si>
  <si>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</si>
  <si>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</si>
  <si>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</si>
  <si>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</si>
  <si>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</si>
  <si>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</si>
  <si>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</si>
  <si>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</si>
  <si>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</si>
  <si>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</si>
  <si>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</si>
  <si>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</si>
  <si>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</si>
  <si>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</si>
  <si>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</si>
  <si>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</si>
  <si>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</si>
  <si>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</si>
  <si>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</si>
  <si>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</si>
  <si>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</si>
  <si>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</si>
  <si>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</si>
  <si>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</si>
  <si>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</si>
  <si>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</si>
  <si>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</si>
  <si>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</si>
  <si>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</si>
  <si>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</si>
  <si>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</si>
  <si>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</si>
  <si>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</si>
  <si>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</si>
  <si>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</si>
  <si>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</si>
  <si>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</si>
  <si>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</si>
  <si>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</si>
  <si>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</si>
  <si>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</si>
  <si>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</si>
  <si>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</si>
  <si>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</si>
  <si>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</si>
  <si>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</si>
  <si>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</si>
  <si>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</si>
  <si>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</si>
  <si>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</si>
  <si>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</si>
  <si>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</si>
  <si>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</si>
  <si>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</si>
  <si>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</si>
  <si>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</si>
  <si>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</si>
  <si>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</si>
  <si>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</si>
  <si>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</si>
  <si>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</si>
  <si>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</si>
  <si>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</si>
  <si>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</si>
  <si>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</si>
  <si>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</si>
  <si>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</si>
  <si>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</si>
  <si>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</si>
  <si>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</si>
  <si>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</si>
  <si>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</si>
  <si>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</si>
  <si>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</si>
  <si>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</si>
  <si>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</si>
  <si>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</si>
  <si>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</si>
  <si>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</si>
  <si>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</si>
  <si>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</si>
  <si>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</si>
  <si>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</si>
  <si>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</si>
  <si>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</si>
  <si>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</si>
  <si>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</si>
  <si>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</si>
  <si>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</si>
  <si>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</si>
  <si>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</si>
  <si>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</si>
  <si>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</si>
  <si>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</si>
  <si>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</si>
  <si>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</si>
  <si>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</si>
  <si>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</si>
  <si>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</si>
  <si>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</si>
  <si>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</si>
  <si>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</si>
  <si>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</si>
  <si>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</si>
  <si>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</si>
  <si>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</si>
  <si>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</si>
  <si>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</si>
  <si>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</si>
  <si>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</si>
  <si>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</si>
  <si>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</si>
  <si>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</si>
  <si>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</si>
  <si>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</si>
  <si>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</si>
  <si>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</si>
  <si>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</si>
  <si>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</si>
  <si>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</si>
  <si>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</si>
  <si>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</si>
  <si>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</si>
  <si>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</si>
  <si>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</si>
  <si>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</si>
  <si>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</si>
  <si>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</si>
  <si>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</si>
  <si>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</si>
  <si>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</si>
  <si>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</si>
  <si>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</si>
  <si>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</si>
  <si>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</si>
  <si>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</si>
  <si>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</si>
  <si>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</si>
  <si>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</si>
  <si>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</si>
  <si>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</si>
  <si>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</si>
  <si>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</si>
  <si>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</si>
  <si>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</si>
  <si>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</si>
  <si>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</si>
  <si>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</si>
  <si>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</si>
  <si>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</si>
  <si>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</si>
  <si>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</si>
  <si>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</si>
  <si>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</si>
  <si>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</si>
  <si>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</si>
  <si>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</si>
  <si>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</si>
  <si>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</si>
  <si>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</si>
  <si>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</si>
  <si>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</si>
  <si>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</si>
  <si>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</si>
  <si>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</si>
  <si>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</si>
  <si>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</si>
  <si>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</si>
  <si>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</si>
  <si>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</si>
  <si>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</si>
  <si>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</si>
  <si>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</si>
  <si>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</si>
  <si>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</si>
  <si>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</si>
  <si>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</si>
  <si>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</si>
  <si>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</si>
  <si>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</si>
  <si>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</si>
  <si>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</si>
  <si>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</si>
  <si>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</si>
  <si>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</si>
  <si>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</si>
  <si>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</si>
  <si>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</si>
  <si>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</si>
  <si>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</si>
  <si>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</si>
  <si>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</si>
  <si>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</si>
  <si>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</si>
  <si>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</si>
  <si>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</si>
  <si>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</si>
  <si>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</si>
  <si>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</si>
  <si>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</si>
  <si>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</si>
  <si>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</si>
  <si>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</si>
  <si>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</si>
  <si>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</si>
  <si>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</si>
  <si>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</si>
  <si>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</si>
  <si>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</si>
  <si>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</si>
  <si>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</si>
  <si>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</si>
  <si>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</si>
  <si>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</si>
  <si>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</si>
  <si>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</si>
  <si>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</si>
  <si>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</si>
  <si>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</si>
  <si>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</si>
  <si>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</si>
  <si>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</si>
  <si>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</si>
  <si>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</si>
  <si>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</si>
  <si>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</si>
  <si>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</si>
  <si>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</si>
  <si>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</si>
  <si>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</si>
  <si>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</si>
  <si>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</si>
  <si>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</si>
  <si>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</si>
  <si>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</si>
  <si>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</si>
  <si>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</si>
  <si>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</si>
  <si>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</si>
  <si>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</si>
  <si>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</si>
  <si>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</si>
  <si>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</si>
  <si>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</si>
  <si>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</si>
  <si>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</si>
  <si>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</si>
  <si>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</si>
  <si>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</si>
  <si>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</si>
  <si>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</si>
  <si>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</si>
  <si>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</si>
  <si>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</si>
  <si>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</si>
  <si>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</si>
  <si>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</si>
  <si>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</si>
  <si>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</si>
  <si>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</si>
  <si>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</si>
  <si>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</si>
  <si>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</si>
  <si>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</si>
  <si>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</si>
  <si>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</si>
  <si>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</si>
  <si>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</si>
  <si>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</si>
  <si>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</si>
  <si>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</si>
  <si>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</si>
  <si>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</si>
  <si>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</si>
  <si>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</si>
  <si>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</si>
  <si>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</si>
  <si>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</si>
  <si>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</si>
  <si>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</si>
  <si>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</si>
  <si>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</si>
  <si>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</si>
  <si>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</si>
  <si>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</si>
  <si>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</si>
  <si>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</si>
  <si>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</si>
  <si>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</si>
  <si>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</si>
  <si>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</si>
  <si>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</si>
  <si>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</si>
  <si>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</si>
  <si>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</si>
  <si>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</si>
  <si>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</si>
  <si>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</si>
  <si>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</si>
  <si>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</si>
  <si>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</si>
  <si>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</si>
  <si>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</si>
  <si>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</si>
  <si>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</si>
  <si>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</si>
  <si>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</si>
  <si>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</si>
  <si>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</si>
  <si>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</si>
  <si>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</si>
  <si>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</si>
  <si>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</si>
  <si>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</si>
  <si>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</si>
  <si>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</si>
  <si>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</si>
  <si>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</si>
  <si>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</si>
  <si>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</si>
  <si>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</si>
  <si>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</si>
  <si>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</si>
  <si>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</si>
  <si>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</si>
  <si>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</si>
  <si>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</si>
  <si>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</si>
  <si>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</si>
  <si>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</si>
  <si>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</si>
  <si>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</si>
  <si>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</si>
  <si>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</si>
  <si>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</si>
  <si>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</si>
  <si>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</si>
  <si>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</si>
  <si>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</si>
  <si>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</si>
  <si>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</si>
  <si>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</si>
  <si>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</si>
  <si>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</si>
  <si>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</si>
  <si>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</si>
  <si>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</si>
  <si>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</si>
  <si>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</si>
  <si>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</si>
  <si>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</si>
  <si>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</si>
  <si>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</si>
  <si>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</si>
  <si>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</si>
  <si>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</si>
  <si>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</si>
  <si>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</si>
  <si>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</si>
  <si>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</si>
  <si>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</si>
  <si>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</si>
  <si>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</si>
  <si>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</si>
  <si>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</si>
  <si>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</si>
  <si>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</si>
  <si>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</si>
  <si>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</si>
  <si>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</si>
  <si>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</si>
  <si>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</si>
  <si>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</si>
  <si>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</si>
  <si>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</si>
  <si>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</si>
  <si>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</si>
  <si>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</si>
  <si>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</si>
  <si>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</si>
  <si>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</si>
  <si>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</si>
  <si>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</si>
  <si>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</si>
  <si>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</si>
  <si>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</si>
  <si>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</si>
  <si>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</si>
  <si>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</si>
  <si>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</si>
  <si>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</si>
  <si>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</si>
  <si>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</si>
  <si>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</si>
  <si>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</si>
  <si>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</si>
  <si>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</si>
  <si>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</si>
  <si>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</si>
  <si>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</si>
  <si>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</si>
  <si>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</si>
  <si>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</si>
  <si>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</si>
  <si>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</si>
  <si>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</si>
  <si>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</si>
  <si>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</si>
  <si>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</si>
  <si>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</si>
  <si>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</si>
  <si>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</si>
  <si>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</si>
  <si>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</si>
  <si>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</si>
  <si>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</si>
  <si>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</si>
  <si>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</si>
  <si>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</si>
  <si>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</si>
  <si>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</si>
  <si>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</si>
  <si>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</si>
  <si>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</si>
  <si>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</si>
  <si>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</si>
  <si>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</si>
  <si>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</si>
  <si>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</si>
  <si>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</si>
  <si>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</si>
  <si>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</si>
  <si>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</si>
  <si>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</si>
  <si>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</si>
  <si>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</si>
  <si>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</si>
  <si>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</si>
  <si>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</si>
  <si>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</si>
  <si>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</si>
  <si>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</si>
  <si>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</si>
  <si>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</si>
  <si>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</si>
  <si>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</si>
  <si>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</si>
  <si>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</si>
  <si>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</si>
  <si>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</si>
  <si>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</si>
  <si>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</si>
  <si>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</si>
  <si>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</si>
  <si>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</si>
  <si>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</si>
  <si>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</si>
  <si>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</si>
  <si>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</si>
  <si>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</si>
  <si>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</si>
  <si>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</si>
  <si>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</si>
  <si>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</si>
  <si>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</si>
  <si>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</si>
  <si>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</si>
  <si>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</si>
  <si>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</si>
  <si>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</si>
  <si>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</si>
  <si>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</si>
  <si>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</si>
  <si>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</si>
  <si>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</si>
  <si>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</si>
  <si>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</si>
  <si>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</si>
  <si>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</si>
  <si>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</si>
  <si>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</si>
  <si>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</si>
  <si>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</si>
  <si>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</si>
  <si>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</si>
  <si>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</si>
  <si>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</si>
  <si>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</si>
  <si>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</si>
  <si>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</si>
  <si>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</si>
  <si>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</si>
  <si>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</si>
  <si>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</si>
  <si>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</si>
  <si>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</si>
  <si>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</si>
  <si>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</si>
  <si>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</si>
  <si>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</si>
  <si>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</si>
  <si>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</si>
  <si>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</si>
  <si>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</si>
  <si>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</si>
  <si>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</si>
  <si>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</si>
  <si>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</si>
  <si>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</si>
  <si>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</si>
  <si>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</si>
  <si>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</si>
  <si>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</si>
  <si>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</si>
  <si>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</si>
  <si>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</si>
  <si>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</si>
  <si>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</si>
  <si>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</si>
  <si>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</si>
  <si>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</si>
  <si>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</si>
  <si>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</si>
  <si>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</si>
  <si>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</si>
  <si>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</si>
  <si>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</si>
  <si>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</si>
  <si>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</si>
  <si>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</si>
  <si>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</si>
  <si>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</si>
  <si>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</si>
  <si>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</si>
  <si>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</si>
  <si>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</si>
  <si>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</si>
  <si>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</si>
  <si>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</si>
  <si>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</si>
  <si>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</si>
  <si>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</si>
  <si>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</si>
  <si>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</si>
  <si>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</si>
  <si>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</si>
  <si>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</si>
  <si>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</si>
  <si>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</si>
  <si>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</si>
  <si>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</si>
  <si>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</si>
  <si>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</si>
  <si>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</si>
  <si>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</si>
  <si>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</si>
  <si>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</si>
  <si>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</si>
  <si>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</si>
  <si>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</si>
  <si>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</si>
  <si>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</si>
  <si>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</si>
  <si>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</si>
  <si>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</si>
  <si>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</si>
  <si>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</si>
  <si>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</si>
  <si>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</si>
  <si>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</si>
  <si>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</si>
  <si>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</si>
  <si>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</si>
  <si>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</si>
  <si>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</si>
  <si>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</si>
  <si>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</si>
  <si>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</si>
  <si>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</si>
  <si>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</si>
  <si>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</si>
  <si>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</si>
  <si>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</si>
  <si>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</si>
  <si>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</si>
  <si>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</si>
  <si>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</si>
  <si>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</si>
  <si>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</si>
  <si>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</si>
  <si>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</si>
  <si>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</si>
  <si>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</si>
  <si>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</si>
  <si>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</si>
  <si>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</si>
  <si>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</si>
  <si>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</si>
  <si>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</si>
  <si>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</si>
  <si>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</si>
  <si>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</si>
  <si>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</si>
  <si>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</si>
  <si>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</si>
  <si>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</si>
  <si>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</si>
  <si>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</si>
  <si>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</si>
  <si>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</si>
  <si>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</si>
  <si>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</si>
  <si>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</si>
  <si>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</si>
  <si>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</si>
  <si>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</si>
  <si>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</si>
  <si>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</si>
  <si>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</si>
  <si>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</si>
  <si>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</si>
  <si>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</si>
  <si>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</si>
  <si>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</si>
  <si>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</si>
  <si>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</si>
  <si>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</si>
  <si>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</si>
  <si>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</si>
  <si>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</si>
  <si>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</si>
  <si>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</si>
  <si>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</si>
  <si>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</si>
  <si>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</si>
  <si>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</si>
  <si>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</si>
  <si>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</si>
  <si>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</si>
  <si>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</si>
  <si>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</si>
  <si>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</si>
  <si>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</si>
  <si>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</si>
  <si>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</si>
  <si>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</si>
  <si>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</si>
  <si>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</si>
  <si>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</si>
  <si>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</si>
  <si>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</si>
  <si>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</si>
  <si>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</si>
  <si>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</si>
  <si>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</si>
  <si>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</si>
  <si>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</si>
  <si>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</si>
  <si>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</si>
  <si>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</si>
  <si>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</si>
  <si>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</si>
  <si>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</si>
  <si>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</si>
  <si>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</si>
  <si>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</si>
  <si>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</si>
  <si>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</si>
  <si>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</si>
  <si>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</si>
  <si>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</si>
  <si>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</si>
  <si>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</si>
  <si>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</si>
  <si>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</si>
  <si>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</si>
  <si>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</si>
  <si>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</si>
  <si>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</si>
  <si>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</si>
  <si>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</si>
  <si>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</si>
  <si>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</si>
  <si>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</si>
  <si>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</si>
  <si>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</si>
  <si>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</si>
  <si>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</si>
  <si>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</si>
  <si>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</si>
  <si>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</si>
  <si>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</si>
  <si>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</si>
  <si>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</si>
  <si>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</si>
  <si>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</si>
  <si>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</si>
  <si>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</si>
  <si>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</si>
  <si>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</si>
  <si>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</si>
  <si>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</si>
  <si>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</si>
  <si>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</si>
  <si>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</si>
  <si>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</si>
  <si>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</si>
  <si>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</si>
  <si>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</si>
  <si>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</si>
  <si>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</si>
  <si>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</si>
  <si>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</si>
  <si>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</si>
  <si>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</si>
  <si>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</si>
  <si>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</si>
  <si>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</si>
  <si>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</si>
  <si>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</si>
  <si>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</si>
  <si>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</si>
  <si>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</si>
  <si>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</si>
  <si>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</si>
  <si>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</si>
  <si>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</si>
  <si>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</si>
  <si>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</si>
  <si>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</si>
  <si>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</si>
  <si>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</si>
  <si>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</si>
  <si>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</si>
  <si>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</si>
  <si>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</si>
  <si>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</si>
  <si>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</si>
  <si>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</si>
  <si>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</si>
  <si>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</si>
  <si>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</si>
  <si>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</si>
  <si>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</si>
  <si>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</si>
  <si>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</si>
  <si>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</si>
  <si>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</si>
  <si>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</si>
  <si>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</si>
  <si>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</si>
  <si>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</si>
  <si>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</si>
  <si>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</si>
  <si>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</si>
  <si>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</si>
  <si>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</si>
  <si>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</si>
  <si>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</si>
  <si>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</si>
  <si>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</si>
  <si>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</si>
  <si>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</si>
  <si>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</si>
  <si>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</si>
  <si>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</si>
  <si>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</si>
  <si>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</si>
  <si>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</si>
  <si>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</si>
  <si>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</si>
  <si>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</si>
  <si>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</si>
  <si>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</si>
  <si>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</si>
  <si>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</si>
  <si>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</si>
  <si>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</si>
  <si>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</si>
  <si>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</si>
  <si>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</si>
  <si>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</si>
  <si>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</si>
  <si>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</si>
  <si>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</si>
  <si>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</si>
  <si>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</si>
  <si>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</si>
  <si>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</si>
  <si>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</si>
  <si>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</si>
  <si>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</si>
  <si>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</si>
  <si>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</si>
  <si>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</si>
  <si>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</si>
  <si>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</si>
  <si>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</si>
  <si>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</si>
  <si>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</si>
  <si>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</si>
  <si>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</si>
  <si>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</si>
  <si>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</si>
  <si>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</si>
  <si>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</si>
  <si>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</si>
  <si>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</si>
  <si>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</si>
  <si>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</si>
  <si>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</si>
  <si>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</si>
  <si>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</si>
  <si>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</si>
  <si>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</si>
  <si>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</si>
  <si>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</si>
  <si>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</si>
  <si>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</si>
  <si>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</si>
  <si>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</si>
  <si>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</si>
  <si>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</si>
  <si>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</si>
  <si>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</si>
  <si>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</si>
  <si>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</si>
  <si>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</si>
  <si>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</si>
  <si>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</si>
  <si>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</si>
  <si>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</si>
  <si>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</si>
  <si>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</si>
  <si>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</si>
  <si>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</si>
  <si>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</si>
  <si>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</si>
  <si>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</si>
  <si>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</si>
  <si>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</si>
  <si>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</si>
  <si>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</si>
  <si>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</si>
  <si>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</si>
  <si>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</si>
  <si>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</si>
  <si>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</si>
  <si>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</si>
  <si>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</si>
  <si>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</si>
  <si>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</si>
  <si>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</si>
  <si>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</si>
  <si>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</si>
  <si>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</si>
  <si>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</si>
  <si>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</si>
  <si>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</si>
  <si>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</si>
  <si>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</si>
  <si>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</si>
  <si>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</si>
  <si>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</si>
  <si>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</si>
  <si>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</si>
  <si>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</si>
  <si>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</si>
  <si>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</si>
  <si>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</si>
  <si>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</si>
  <si>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</si>
  <si>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</si>
  <si>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</si>
  <si>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</si>
  <si>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</si>
  <si>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</si>
  <si>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</si>
  <si>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</si>
  <si>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</si>
  <si>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</si>
  <si>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</si>
  <si>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</si>
  <si>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</si>
  <si>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</si>
  <si>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</si>
  <si>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</si>
  <si>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</si>
  <si>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</si>
  <si>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</si>
  <si>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</si>
  <si>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</si>
  <si>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</si>
  <si>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</si>
  <si>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</si>
  <si>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</si>
  <si>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</si>
  <si>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</si>
  <si>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</si>
  <si>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</si>
  <si>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</si>
  <si>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</si>
  <si>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</si>
  <si>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</si>
  <si>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</si>
  <si>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</si>
  <si>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</si>
  <si>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</si>
  <si>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</si>
  <si>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</si>
  <si>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</si>
  <si>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</si>
  <si>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</si>
  <si>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</si>
  <si>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</si>
  <si>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</si>
  <si>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</si>
  <si>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</si>
  <si>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</si>
  <si>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</si>
  <si>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</si>
  <si>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</si>
  <si>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</si>
  <si>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</si>
  <si>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</si>
  <si>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</si>
  <si>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</si>
  <si>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</si>
  <si>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</si>
  <si>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</si>
  <si>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</si>
  <si>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</si>
  <si>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</si>
  <si>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</si>
  <si>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</si>
  <si>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</si>
  <si>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</si>
  <si>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</si>
  <si>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</si>
  <si>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</si>
  <si>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</si>
  <si>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</si>
  <si>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</si>
  <si>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</si>
  <si>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</si>
  <si>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</si>
  <si>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</si>
  <si>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</si>
  <si>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</si>
  <si>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</si>
  <si>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</si>
  <si>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</si>
  <si>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</si>
  <si>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</si>
  <si>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</si>
  <si>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</si>
  <si>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</si>
  <si>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</si>
  <si>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</si>
  <si>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</si>
  <si>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</si>
  <si>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</si>
  <si>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</si>
  <si>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</si>
  <si>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</si>
  <si>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</si>
  <si>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</si>
  <si>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</si>
  <si>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</si>
  <si>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</si>
  <si>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</si>
  <si>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</si>
  <si>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</si>
  <si>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</si>
  <si>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</si>
  <si>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</si>
  <si>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</si>
  <si>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</si>
  <si>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</si>
  <si>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</si>
  <si>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</si>
  <si>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</si>
  <si>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</si>
  <si>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</si>
  <si>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</si>
  <si>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</si>
  <si>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</si>
  <si>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</si>
  <si>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</si>
  <si>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</si>
  <si>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</si>
  <si>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</si>
  <si>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</si>
  <si>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</si>
  <si>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</si>
  <si>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</si>
  <si>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</si>
  <si>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</si>
  <si>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</si>
  <si>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</si>
  <si>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</si>
  <si>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</si>
  <si>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</si>
  <si>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</si>
  <si>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</si>
  <si>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</si>
  <si>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</si>
  <si>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</si>
  <si>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</si>
  <si>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</si>
  <si>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</si>
  <si>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</si>
  <si>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</si>
  <si>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</si>
  <si>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</si>
  <si>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</si>
  <si>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</si>
  <si>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</si>
  <si>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</si>
  <si>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</si>
  <si>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</si>
  <si>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</si>
  <si>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</si>
  <si>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</si>
  <si>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</si>
  <si>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</si>
  <si>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</si>
  <si>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</si>
  <si>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</si>
  <si>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</si>
  <si>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</si>
  <si>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</si>
  <si>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</si>
  <si>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</si>
  <si>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</si>
  <si>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</si>
  <si>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</si>
  <si>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</si>
  <si>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</si>
  <si>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</si>
  <si>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</si>
  <si>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</si>
  <si>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</si>
  <si>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</si>
  <si>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</si>
  <si>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</si>
  <si>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</si>
  <si>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</si>
  <si>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</si>
  <si>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</si>
  <si>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</si>
  <si>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</si>
  <si>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</si>
  <si>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</si>
  <si>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</si>
  <si>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</si>
  <si>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</si>
  <si>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</si>
  <si>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</si>
  <si>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</si>
  <si>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</si>
  <si>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</si>
  <si>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</si>
  <si>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</si>
  <si>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</si>
  <si>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</si>
  <si>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</si>
  <si>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</si>
  <si>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</si>
  <si>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</si>
  <si>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</si>
  <si>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</si>
  <si>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</si>
  <si>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</si>
  <si>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</si>
  <si>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</si>
  <si>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</si>
  <si>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</si>
  <si>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</si>
  <si>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</si>
  <si>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</si>
  <si>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</si>
  <si>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</si>
  <si>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</si>
  <si>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</si>
  <si>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</si>
  <si>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</si>
  <si>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</si>
  <si>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</si>
  <si>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</si>
  <si>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</si>
  <si>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</si>
  <si>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</si>
  <si>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</si>
  <si>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</si>
  <si>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</si>
  <si>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</si>
  <si>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</si>
  <si>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</si>
  <si>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</si>
  <si>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</si>
  <si>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</si>
  <si>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</si>
  <si>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</si>
  <si>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</si>
  <si>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</si>
  <si>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</si>
  <si>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</si>
  <si>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</si>
  <si>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</si>
  <si>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</si>
  <si>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</si>
  <si>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</si>
  <si>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</si>
  <si>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</si>
  <si>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</si>
  <si>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</si>
  <si>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</si>
  <si>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</si>
  <si>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</si>
  <si>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</si>
  <si>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</si>
  <si>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</si>
  <si>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</si>
  <si>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</si>
  <si>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</si>
  <si>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</si>
  <si>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</si>
  <si>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</si>
  <si>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</si>
  <si>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</si>
  <si>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</si>
  <si>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</si>
  <si>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</si>
  <si>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</si>
  <si>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</si>
  <si>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</si>
  <si>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</si>
  <si>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</si>
  <si>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</si>
  <si>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</si>
  <si>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</si>
  <si>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</si>
  <si>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</si>
  <si>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</si>
  <si>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</si>
  <si>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</si>
  <si>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</si>
  <si>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</si>
  <si>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</si>
  <si>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</si>
  <si>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</si>
  <si>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</si>
  <si>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</si>
  <si>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</si>
  <si>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</si>
  <si>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</si>
  <si>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</si>
  <si>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</si>
  <si>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</si>
  <si>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</si>
  <si>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</si>
  <si>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</si>
  <si>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</si>
  <si>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</si>
  <si>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</si>
  <si>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</si>
  <si>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</si>
  <si>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</si>
  <si>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</si>
  <si>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</si>
  <si>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</si>
  <si>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</si>
  <si>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</si>
  <si>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</si>
  <si>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</si>
  <si>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</si>
  <si>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</si>
  <si>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</si>
  <si>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</si>
  <si>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</si>
  <si>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</si>
  <si>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</si>
  <si>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</si>
  <si>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</si>
  <si>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</si>
  <si>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</si>
  <si>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</si>
  <si>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</si>
  <si>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</si>
  <si>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</si>
  <si>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</si>
  <si>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</si>
  <si>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</si>
  <si>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</si>
  <si>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</si>
  <si>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</si>
  <si>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</si>
  <si>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</si>
  <si>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</si>
  <si>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</si>
  <si>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</si>
  <si>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</si>
  <si>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</si>
  <si>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</si>
  <si>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</si>
  <si>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</si>
  <si>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</si>
  <si>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</si>
  <si>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</si>
  <si>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</si>
  <si>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</si>
  <si>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</si>
  <si>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</si>
  <si>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</si>
  <si>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</si>
  <si>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</si>
  <si>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</si>
  <si>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</si>
  <si>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</si>
  <si>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</si>
  <si>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</si>
  <si>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</si>
  <si>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</si>
  <si>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</si>
  <si>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</si>
  <si>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</si>
  <si>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</si>
  <si>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</si>
  <si>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</si>
  <si>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</si>
  <si>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</si>
  <si>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</si>
  <si>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</si>
  <si>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</si>
  <si>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</si>
  <si>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</si>
  <si>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</si>
  <si>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</si>
  <si>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</si>
  <si>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</si>
  <si>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</si>
  <si>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</si>
  <si>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</si>
  <si>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</si>
  <si>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</si>
  <si>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</si>
  <si>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</si>
  <si>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</si>
  <si>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</si>
  <si>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</si>
  <si>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</si>
  <si>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</si>
  <si>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</si>
  <si>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</si>
  <si>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</si>
  <si>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</si>
  <si>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</si>
  <si>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</si>
  <si>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</si>
  <si>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</si>
  <si>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</si>
  <si>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</si>
  <si>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</si>
  <si>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</si>
  <si>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</si>
  <si>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</si>
  <si>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</si>
  <si>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</si>
  <si>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</si>
  <si>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</si>
  <si>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</si>
  <si>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</si>
  <si>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</si>
  <si>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</si>
  <si>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</si>
  <si>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</si>
  <si>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</si>
  <si>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</si>
  <si>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</si>
  <si>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</si>
  <si>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</si>
  <si>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</si>
  <si>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</si>
  <si>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</si>
  <si>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</si>
  <si>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</si>
  <si>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</si>
  <si>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</si>
  <si>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</si>
  <si>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</si>
  <si>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</si>
  <si>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</si>
  <si>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</si>
  <si>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</si>
  <si>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</si>
  <si>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</si>
  <si>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</si>
  <si>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</si>
  <si>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</si>
  <si>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</si>
  <si>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</si>
  <si>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</si>
  <si>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</si>
  <si>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</si>
  <si>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</si>
  <si>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</si>
  <si>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</si>
  <si>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</si>
  <si>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</si>
  <si>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</si>
  <si>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</si>
  <si>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</si>
  <si>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</si>
  <si>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</si>
  <si>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</si>
  <si>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</si>
  <si>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</si>
  <si>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</si>
  <si>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</si>
  <si>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</si>
  <si>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</si>
  <si>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</si>
  <si>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</si>
  <si>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</si>
  <si>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</si>
  <si>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</si>
  <si>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</si>
  <si>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</si>
  <si>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</si>
  <si>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</si>
  <si>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</si>
  <si>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</si>
  <si>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</si>
  <si>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</si>
  <si>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</si>
  <si>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</si>
  <si>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</si>
  <si>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</si>
  <si>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</si>
  <si>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</si>
  <si>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</si>
  <si>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</si>
  <si>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</si>
  <si>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</si>
  <si>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</si>
  <si>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</si>
  <si>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</si>
  <si>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</si>
  <si>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</si>
  <si>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</si>
  <si>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</si>
  <si>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</si>
  <si>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</si>
  <si>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</si>
  <si>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</si>
  <si>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</si>
  <si>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</si>
  <si>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</si>
  <si>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</si>
  <si>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</si>
  <si>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</si>
  <si>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</si>
  <si>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</si>
  <si>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</si>
  <si>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</si>
  <si>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</si>
  <si>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</si>
  <si>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</si>
  <si>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</si>
  <si>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</si>
  <si>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</si>
  <si>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</si>
  <si>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</si>
  <si>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</si>
  <si>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</si>
  <si>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</si>
  <si>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</si>
  <si>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</si>
  <si>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</si>
  <si>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</si>
  <si>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</si>
  <si>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</si>
  <si>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</si>
  <si>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</si>
  <si>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</si>
  <si>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</si>
  <si>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</si>
  <si>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</si>
  <si>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</si>
  <si>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</si>
  <si>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</si>
  <si>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</si>
  <si>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</si>
  <si>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</si>
  <si>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</si>
  <si>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</si>
  <si>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</si>
  <si>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</si>
  <si>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</si>
  <si>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</si>
  <si>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</si>
  <si>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</si>
  <si>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</si>
  <si>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</si>
  <si>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</si>
  <si>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</si>
  <si>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</si>
  <si>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</si>
  <si>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</si>
  <si>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</si>
  <si>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</si>
  <si>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</si>
  <si>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</si>
  <si>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</si>
  <si>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</si>
  <si>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</si>
  <si>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</si>
  <si>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</si>
  <si>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</si>
  <si>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</si>
  <si>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</si>
  <si>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</si>
  <si>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</si>
  <si>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</si>
  <si>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</si>
  <si>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</si>
  <si>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</si>
  <si>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</si>
  <si>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</si>
  <si>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</si>
  <si>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</si>
  <si>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</si>
  <si>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</si>
  <si>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</si>
  <si>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</si>
  <si>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</si>
  <si>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</si>
  <si>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</si>
  <si>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</si>
  <si>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</si>
  <si>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</si>
  <si>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</si>
  <si>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</si>
  <si>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</si>
  <si>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</si>
  <si>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</si>
  <si>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</si>
  <si>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</si>
  <si>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</si>
  <si>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</si>
  <si>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</si>
  <si>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</si>
  <si>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</si>
  <si>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</si>
  <si>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</si>
  <si>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</si>
  <si>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</si>
  <si>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</si>
  <si>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</si>
  <si>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</si>
  <si>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</si>
  <si>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</si>
  <si>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</si>
  <si>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</si>
  <si>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</si>
  <si>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</si>
  <si>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</si>
  <si>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</si>
  <si>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</si>
  <si>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</si>
  <si>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</si>
  <si>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</si>
  <si>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</si>
  <si>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</si>
  <si>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</si>
  <si>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</si>
  <si>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</si>
  <si>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</si>
  <si>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</si>
  <si>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</si>
  <si>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</si>
  <si>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</si>
  <si>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</si>
  <si>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</si>
  <si>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</si>
  <si>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</si>
  <si>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</si>
  <si>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</si>
  <si>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</si>
  <si>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</si>
  <si>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</si>
  <si>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</si>
  <si>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</si>
  <si>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</si>
  <si>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</si>
  <si>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</si>
  <si>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</si>
  <si>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</si>
  <si>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</si>
  <si>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</si>
  <si>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</si>
  <si>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</si>
  <si>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</si>
  <si>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</si>
  <si>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</si>
  <si>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</si>
  <si>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</si>
  <si>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</si>
  <si>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</si>
  <si>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</si>
  <si>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</si>
  <si>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</si>
  <si>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</si>
  <si>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</si>
  <si>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</si>
  <si>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</si>
  <si>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</si>
  <si>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</si>
  <si>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</si>
  <si>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</si>
  <si>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</si>
  <si>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</si>
  <si>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</si>
  <si>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</si>
  <si>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</si>
  <si>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</si>
  <si>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</si>
  <si>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</si>
  <si>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</si>
  <si>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</si>
  <si>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</si>
  <si>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</si>
  <si>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</si>
  <si>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</si>
  <si>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</si>
  <si>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</si>
  <si>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</si>
  <si>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</si>
  <si>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</si>
  <si>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</si>
  <si>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</si>
  <si>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</si>
  <si>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</si>
  <si>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</si>
  <si>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</si>
  <si>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</si>
  <si>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</si>
  <si>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</si>
  <si>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</si>
  <si>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</si>
  <si>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</si>
  <si>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</si>
  <si>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</si>
  <si>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</si>
  <si>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</si>
  <si>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</si>
  <si>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</si>
  <si>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</si>
  <si>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</si>
  <si>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</si>
  <si>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</si>
  <si>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</si>
  <si>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</si>
  <si>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</si>
  <si>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</si>
  <si>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</si>
  <si>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</si>
  <si>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</si>
  <si>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</si>
  <si>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</si>
  <si>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</si>
  <si>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</si>
  <si>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</si>
  <si>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</si>
  <si>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</si>
  <si>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</si>
  <si>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</si>
  <si>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</si>
  <si>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</si>
  <si>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</si>
  <si>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</si>
  <si>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</si>
  <si>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</si>
  <si>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</si>
  <si>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</si>
  <si>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</si>
  <si>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</si>
  <si>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</si>
  <si>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</si>
  <si>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</si>
  <si>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</si>
  <si>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</si>
  <si>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</si>
  <si>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</si>
  <si>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</si>
  <si>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</si>
  <si>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</si>
  <si>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</si>
  <si>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</si>
  <si>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</si>
  <si>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</si>
  <si>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</si>
  <si>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</si>
  <si>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</si>
  <si>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</si>
  <si>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</si>
  <si>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</si>
  <si>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</si>
  <si>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</si>
  <si>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</si>
  <si>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</si>
  <si>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</si>
  <si>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</si>
  <si>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</si>
  <si>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</si>
  <si>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</si>
  <si>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</si>
  <si>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</si>
  <si>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</si>
  <si>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</si>
  <si>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</si>
  <si>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</si>
  <si>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</si>
  <si>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</si>
  <si>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</si>
  <si>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</si>
  <si>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</si>
  <si>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</si>
  <si>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</si>
  <si>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</si>
  <si>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</si>
  <si>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</si>
  <si>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</si>
  <si>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</si>
  <si>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</si>
  <si>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</si>
  <si>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</si>
  <si>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</si>
  <si>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</si>
  <si>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</si>
  <si>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</si>
  <si>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</si>
  <si>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</si>
  <si>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</si>
  <si>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</si>
  <si>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</si>
  <si>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</si>
  <si>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</si>
  <si>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</si>
  <si>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</si>
  <si>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</si>
  <si>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</si>
  <si>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</si>
  <si>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</si>
  <si>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</si>
  <si>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</si>
  <si>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</si>
  <si>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</si>
  <si>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</si>
  <si>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</si>
  <si>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</si>
  <si>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</si>
  <si>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</si>
  <si>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</si>
  <si>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</si>
  <si>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</si>
  <si>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</si>
  <si>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</si>
  <si>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</si>
  <si>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</si>
  <si>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</si>
  <si>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</si>
  <si>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</si>
  <si>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</si>
  <si>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</si>
  <si>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</si>
  <si>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</si>
  <si>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</si>
  <si>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</si>
  <si>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</si>
  <si>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</si>
  <si>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</si>
  <si>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</si>
  <si>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</si>
  <si>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</si>
  <si>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</si>
  <si>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</si>
  <si>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</si>
  <si>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</si>
  <si>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</si>
  <si>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</si>
  <si>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</si>
  <si>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</si>
  <si>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</si>
  <si>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</si>
  <si>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</si>
  <si>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</si>
  <si>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</si>
  <si>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</si>
  <si>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</si>
  <si>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</si>
  <si>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</si>
  <si>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</si>
  <si>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</si>
  <si>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</si>
  <si>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</si>
  <si>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</si>
  <si>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</si>
  <si>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</si>
  <si>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</si>
  <si>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</si>
  <si>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</si>
  <si>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</si>
  <si>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</si>
  <si>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</si>
  <si>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</si>
  <si>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</si>
  <si>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</si>
  <si>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</si>
  <si>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</si>
  <si>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</si>
  <si>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</si>
  <si>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</si>
  <si>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</si>
  <si>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</si>
  <si>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</si>
  <si>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</si>
  <si>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</si>
  <si>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</si>
  <si>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</si>
  <si>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</si>
  <si>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</si>
  <si>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</si>
  <si>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</si>
  <si>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</si>
  <si>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</si>
  <si>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</si>
  <si>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</si>
  <si>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</si>
  <si>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</si>
  <si>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</si>
  <si>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</si>
  <si>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</si>
  <si>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</si>
  <si>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</si>
  <si>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</si>
  <si>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</si>
  <si>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</si>
  <si>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</si>
  <si>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</si>
  <si>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</si>
  <si>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</si>
  <si>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</si>
  <si>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</si>
  <si>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</si>
  <si>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</si>
  <si>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</si>
  <si>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</si>
  <si>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</si>
  <si>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</si>
  <si>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</si>
  <si>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</si>
  <si>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</si>
  <si>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</si>
  <si>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</si>
  <si>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</si>
  <si>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</si>
  <si>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</si>
  <si>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</si>
  <si>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</si>
  <si>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</si>
  <si>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</si>
  <si>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</si>
  <si>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</si>
  <si>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</si>
  <si>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</si>
  <si>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</si>
  <si>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</si>
  <si>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</si>
  <si>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</si>
  <si>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</si>
  <si>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</si>
  <si>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</si>
  <si>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</si>
  <si>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</si>
  <si>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</si>
  <si>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</si>
  <si>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</si>
  <si>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</si>
  <si>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</si>
  <si>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</si>
  <si>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</si>
  <si>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</si>
  <si>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</si>
  <si>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</si>
  <si>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</si>
  <si>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</si>
  <si>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</si>
  <si>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</si>
  <si>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</si>
  <si>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</si>
  <si>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</si>
  <si>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</si>
  <si>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</si>
  <si>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</si>
  <si>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</si>
  <si>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</si>
  <si>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</si>
  <si>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</si>
  <si>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</si>
  <si>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</si>
  <si>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</si>
  <si>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</si>
  <si>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</si>
  <si>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</si>
  <si>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</si>
  <si>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</si>
  <si>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</si>
  <si>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</si>
  <si>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</si>
  <si>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</si>
  <si>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</si>
  <si>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</si>
  <si>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</si>
  <si>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</si>
  <si>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</si>
  <si>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</si>
  <si>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</si>
  <si>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</si>
  <si>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</si>
  <si>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</si>
  <si>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</si>
  <si>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</si>
  <si>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</si>
  <si>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</si>
  <si>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</si>
  <si>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</si>
  <si>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</si>
  <si>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</si>
  <si>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</si>
  <si>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</si>
  <si>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</si>
  <si>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</si>
  <si>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</si>
  <si>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</si>
  <si>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</si>
  <si>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</si>
  <si>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</si>
  <si>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</si>
  <si>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</si>
  <si>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</si>
  <si>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</si>
  <si>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</si>
  <si>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</si>
  <si>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</si>
  <si>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</si>
  <si>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</si>
  <si>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</si>
  <si>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</si>
  <si>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</si>
  <si>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</si>
  <si>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</si>
  <si>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</si>
  <si>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</si>
  <si>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</si>
  <si>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</si>
  <si>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</si>
  <si>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</si>
  <si>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</si>
  <si>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</si>
  <si>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</si>
  <si>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</si>
  <si>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</si>
  <si>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</si>
  <si>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</si>
  <si>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</si>
  <si>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</si>
  <si>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</si>
  <si>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</si>
  <si>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</si>
  <si>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</si>
  <si>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</si>
  <si>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</si>
  <si>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</si>
  <si>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</si>
  <si>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</si>
  <si>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</si>
  <si>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</si>
  <si>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</si>
  <si>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</si>
  <si>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</si>
  <si>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</si>
  <si>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</si>
  <si>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</si>
  <si>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</si>
  <si>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</si>
  <si>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</si>
  <si>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</si>
  <si>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</si>
  <si>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</si>
  <si>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</si>
  <si>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</si>
  <si>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</si>
  <si>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</si>
  <si>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</si>
  <si>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</si>
  <si>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</si>
  <si>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</si>
  <si>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</si>
  <si>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</si>
  <si>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</si>
  <si>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</si>
  <si>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</si>
  <si>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</si>
  <si>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</si>
  <si>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</si>
  <si>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</si>
  <si>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</si>
  <si>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</si>
  <si>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</si>
  <si>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</si>
  <si>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</si>
  <si>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</si>
  <si>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</si>
  <si>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</si>
  <si>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</si>
  <si>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</si>
  <si>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</si>
  <si>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</si>
  <si>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</si>
  <si>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</si>
  <si>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</si>
  <si>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</si>
  <si>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</si>
  <si>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</si>
  <si>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</si>
  <si>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</si>
  <si>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</si>
  <si>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</si>
  <si>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</si>
  <si>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</si>
  <si>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</si>
  <si>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</si>
  <si>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</si>
  <si>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</si>
  <si>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</si>
  <si>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</si>
  <si>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</si>
  <si>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</si>
  <si>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</si>
  <si>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</si>
  <si>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</si>
  <si>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</si>
  <si>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</si>
  <si>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</si>
  <si>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</si>
  <si>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</si>
  <si>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</si>
  <si>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</si>
  <si>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</si>
  <si>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</si>
  <si>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</si>
  <si>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</si>
  <si>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</si>
  <si>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</si>
  <si>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</si>
  <si>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</si>
  <si>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</si>
  <si>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</si>
  <si>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</si>
  <si>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</si>
  <si>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</si>
  <si>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</si>
  <si>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</si>
  <si>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</si>
  <si>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</si>
  <si>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</si>
  <si>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</si>
  <si>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</si>
  <si>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</si>
  <si>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</si>
  <si>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</si>
  <si>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</si>
  <si>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</si>
  <si>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</si>
  <si>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</si>
  <si>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</si>
  <si>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</si>
  <si>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</si>
  <si>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</si>
  <si>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</si>
  <si>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</si>
  <si>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</si>
  <si>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</si>
  <si>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</si>
  <si>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</si>
  <si>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</si>
  <si>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</si>
  <si>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</si>
  <si>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</si>
  <si>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</si>
  <si>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</si>
  <si>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</si>
  <si>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</si>
  <si>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</si>
  <si>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</si>
  <si>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</si>
  <si>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</si>
  <si>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</si>
  <si>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</si>
  <si>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</si>
  <si>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</si>
  <si>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</si>
  <si>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</si>
  <si>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</si>
  <si>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</si>
  <si>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</si>
  <si>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</si>
  <si>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</si>
  <si>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</si>
  <si>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</si>
  <si>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</si>
  <si>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</si>
  <si>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</si>
  <si>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</si>
  <si>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</si>
  <si>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</si>
  <si>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</si>
  <si>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</si>
  <si>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</si>
  <si>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</si>
  <si>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</si>
  <si>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</si>
  <si>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</si>
  <si>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</si>
  <si>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</si>
  <si>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</si>
  <si>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</si>
  <si>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</si>
  <si>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</si>
  <si>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</si>
  <si>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</si>
  <si>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</si>
  <si>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</si>
  <si>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</si>
  <si>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</si>
  <si>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</si>
  <si>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</si>
  <si>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</si>
  <si>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</si>
  <si>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</si>
  <si>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</si>
  <si>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</si>
  <si>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</si>
  <si>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</si>
  <si>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</si>
  <si>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</si>
  <si>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</si>
  <si>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</si>
  <si>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</si>
  <si>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</si>
  <si>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</si>
  <si>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</si>
  <si>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</si>
  <si>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</si>
  <si>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</si>
  <si>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</si>
  <si>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</si>
  <si>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</si>
  <si>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</si>
  <si>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</si>
  <si>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</si>
  <si>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</si>
  <si>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</si>
  <si>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</si>
  <si>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</si>
  <si>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</si>
  <si>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</si>
  <si>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</si>
  <si>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</si>
  <si>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</si>
  <si>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</si>
  <si>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</si>
  <si>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</si>
  <si>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</si>
  <si>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</si>
  <si>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</si>
  <si>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</si>
  <si>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</si>
  <si>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</si>
  <si>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</si>
  <si>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</si>
  <si>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</si>
  <si>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</si>
  <si>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</si>
  <si>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</si>
  <si>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</si>
  <si>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</si>
  <si>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</si>
  <si>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</si>
  <si>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</si>
  <si>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</si>
  <si>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</si>
  <si>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</si>
  <si>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</si>
  <si>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</si>
  <si>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</si>
  <si>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</si>
  <si>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</si>
  <si>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</si>
  <si>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</si>
  <si>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</si>
  <si>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</si>
  <si>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</si>
  <si>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</si>
  <si>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</si>
  <si>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</si>
  <si>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</si>
  <si>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</si>
  <si>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</si>
  <si>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</si>
  <si>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</si>
  <si>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</si>
  <si>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</si>
  <si>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</si>
  <si>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</si>
  <si>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</si>
  <si>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</si>
  <si>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</si>
  <si>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</si>
  <si>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</si>
  <si>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</si>
  <si>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</si>
  <si>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</si>
  <si>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</si>
  <si>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</si>
  <si>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</si>
  <si>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</si>
  <si>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</si>
  <si>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</si>
  <si>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</si>
  <si>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</si>
  <si>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</si>
  <si>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</si>
  <si>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</si>
  <si>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</si>
  <si>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</si>
  <si>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</si>
  <si>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</si>
  <si>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</si>
  <si>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</si>
  <si>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</si>
  <si>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</si>
  <si>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</si>
  <si>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</si>
  <si>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</si>
  <si>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</si>
  <si>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</si>
  <si>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</si>
  <si>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</si>
  <si>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</si>
  <si>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</si>
  <si>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</si>
  <si>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</si>
  <si>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</si>
  <si>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</si>
  <si>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</si>
  <si>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</si>
  <si>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</si>
  <si>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</si>
  <si>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</si>
  <si>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</si>
  <si>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</si>
  <si>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</si>
  <si>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</si>
  <si>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</si>
  <si>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</si>
  <si>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</si>
  <si>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</si>
  <si>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</si>
  <si>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</si>
  <si>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</si>
  <si>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</si>
  <si>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</si>
  <si>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</si>
  <si>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</si>
  <si>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</si>
  <si>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</si>
  <si>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</si>
  <si>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</si>
  <si>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</si>
  <si>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</si>
  <si>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</si>
  <si>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</si>
  <si>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</si>
  <si>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</si>
  <si>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</si>
  <si>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</si>
  <si>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</si>
  <si>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</si>
  <si>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</si>
  <si>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</si>
  <si>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</si>
  <si>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</si>
  <si>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</si>
  <si>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</si>
  <si>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</si>
  <si>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</si>
  <si>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</si>
  <si>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</si>
  <si>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</si>
  <si>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</si>
  <si>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</si>
  <si>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</si>
  <si>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</si>
  <si>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</si>
  <si>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</si>
  <si>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</si>
  <si>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</si>
  <si>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</si>
  <si>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</si>
  <si>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</si>
  <si>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</si>
  <si>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</si>
  <si>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</si>
  <si>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</si>
  <si>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</si>
  <si>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</si>
  <si>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</si>
  <si>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</si>
  <si>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</si>
  <si>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</si>
  <si>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</si>
  <si>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</si>
  <si>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</si>
  <si>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</si>
  <si>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</si>
  <si>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</si>
  <si>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</si>
  <si>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</si>
  <si>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</si>
  <si>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</si>
  <si>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</si>
  <si>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</si>
  <si>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</si>
  <si>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</si>
  <si>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</si>
  <si>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</si>
  <si>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</si>
  <si>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</si>
  <si>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</si>
  <si>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</si>
  <si>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</si>
  <si>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</si>
  <si>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</si>
  <si>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</si>
  <si>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</si>
  <si>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</si>
  <si>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</si>
  <si>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</si>
  <si>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</si>
  <si>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</si>
  <si>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</si>
  <si>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</si>
  <si>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</si>
  <si>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</si>
  <si>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</si>
  <si>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</si>
  <si>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</si>
  <si>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</si>
  <si>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</si>
  <si>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</si>
  <si>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</si>
  <si>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</si>
  <si>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</si>
  <si>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</si>
  <si>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</si>
  <si>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</si>
  <si>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</si>
  <si>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</si>
  <si>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</si>
  <si>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</si>
  <si>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</si>
  <si>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</si>
  <si>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</si>
  <si>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</si>
  <si>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</si>
  <si>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</si>
  <si>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</si>
  <si>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</si>
  <si>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</si>
  <si>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</si>
  <si>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</si>
  <si>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</si>
  <si>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</si>
  <si>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</si>
  <si>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</si>
  <si>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</si>
  <si>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</si>
  <si>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</si>
  <si>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</si>
  <si>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</si>
  <si>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</si>
  <si>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</si>
  <si>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</si>
  <si>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</si>
  <si>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</si>
  <si>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</si>
  <si>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</si>
  <si>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</si>
  <si>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</si>
  <si>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</si>
  <si>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</si>
  <si>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</si>
  <si>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</si>
  <si>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</si>
  <si>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</si>
  <si>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</si>
  <si>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</si>
  <si>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</si>
  <si>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</si>
  <si>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</si>
  <si>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</si>
  <si>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</si>
  <si>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</si>
  <si>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</si>
  <si>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</si>
  <si>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</si>
  <si>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</si>
  <si>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</si>
  <si>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</si>
  <si>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</si>
  <si>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</si>
  <si>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</si>
  <si>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</si>
  <si>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</si>
  <si>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</si>
  <si>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</si>
  <si>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</si>
  <si>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</si>
  <si>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</si>
  <si>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</si>
  <si>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</si>
  <si>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</si>
  <si>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</si>
  <si>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</si>
  <si>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</si>
  <si>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</si>
  <si>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</si>
  <si>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</si>
  <si>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</si>
  <si>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</si>
  <si>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</si>
  <si>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</si>
  <si>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</si>
  <si>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</si>
  <si>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</si>
  <si>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</si>
  <si>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</si>
  <si>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</si>
  <si>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</si>
  <si>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</si>
  <si>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</si>
  <si>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</si>
  <si>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</si>
  <si>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</si>
  <si>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</si>
  <si>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</si>
  <si>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</si>
  <si>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</si>
  <si>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</si>
  <si>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</si>
  <si>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</si>
  <si>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</si>
  <si>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</si>
  <si>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</si>
  <si>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</si>
  <si>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</si>
  <si>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</si>
  <si>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</si>
  <si>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</si>
  <si>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</si>
  <si>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</si>
  <si>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</si>
  <si>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</si>
  <si>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</si>
  <si>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</si>
  <si>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</si>
  <si>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</si>
  <si>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</si>
  <si>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</si>
  <si>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</si>
  <si>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</si>
  <si>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</si>
  <si>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</si>
  <si>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</si>
  <si>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</si>
  <si>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</si>
  <si>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</si>
  <si>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</si>
  <si>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</si>
  <si>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</si>
  <si>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</si>
  <si>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</si>
  <si>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</si>
  <si>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</si>
  <si>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</si>
  <si>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</si>
  <si>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</si>
  <si>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</si>
  <si>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</si>
  <si>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</si>
  <si>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</si>
  <si>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</si>
  <si>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</si>
  <si>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</si>
  <si>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</si>
  <si>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</si>
  <si>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</si>
  <si>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</si>
  <si>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</si>
  <si>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</si>
  <si>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</si>
  <si>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</si>
  <si>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</si>
  <si>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</si>
  <si>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</si>
  <si>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</si>
  <si>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</si>
  <si>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</si>
  <si>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</si>
  <si>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</si>
  <si>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</si>
  <si>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</si>
  <si>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</si>
  <si>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</si>
  <si>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</si>
  <si>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</si>
  <si>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</si>
  <si>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</si>
  <si>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</si>
  <si>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</si>
  <si>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</si>
  <si>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</si>
  <si>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</si>
  <si>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</si>
  <si>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</si>
  <si>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</si>
  <si>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</si>
  <si>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</si>
  <si>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</si>
  <si>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</si>
  <si>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</si>
  <si>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</si>
  <si>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</si>
  <si>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</si>
  <si>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</si>
  <si>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</si>
  <si>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</si>
  <si>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</si>
  <si>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</si>
  <si>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</si>
  <si>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</si>
  <si>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</si>
  <si>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</si>
  <si>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</si>
  <si>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</si>
  <si>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</si>
  <si>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</si>
  <si>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</si>
  <si>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</si>
  <si>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</si>
  <si>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</si>
  <si>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</si>
  <si>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</si>
  <si>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</si>
  <si>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</si>
  <si>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</si>
  <si>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</si>
  <si>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</si>
  <si>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</si>
  <si>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</si>
  <si>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</si>
  <si>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</si>
  <si>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</si>
  <si>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</si>
  <si>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</si>
  <si>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</si>
  <si>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</si>
  <si>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</si>
  <si>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</si>
  <si>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</si>
  <si>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</si>
  <si>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</si>
  <si>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</si>
  <si>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</si>
  <si>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</si>
  <si>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</si>
  <si>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</si>
  <si>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</si>
  <si>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</si>
  <si>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</si>
  <si>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</si>
  <si>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</si>
  <si>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</si>
  <si>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</si>
  <si>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</si>
  <si>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</si>
  <si>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</si>
  <si>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</si>
  <si>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</si>
  <si>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</si>
  <si>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</si>
  <si>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</si>
  <si>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</si>
  <si>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</si>
  <si>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</si>
  <si>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</si>
  <si>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</si>
  <si>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</si>
  <si>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</si>
  <si>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</si>
  <si>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</si>
  <si>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</si>
  <si>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</si>
  <si>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</si>
  <si>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</si>
  <si>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</si>
  <si>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</si>
  <si>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</si>
  <si>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</si>
  <si>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</si>
  <si>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</si>
  <si>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</si>
  <si>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</si>
  <si>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</si>
  <si>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</si>
  <si>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</si>
  <si>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</si>
  <si>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</si>
  <si>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</si>
  <si>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</si>
  <si>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</si>
  <si>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</si>
  <si>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</si>
  <si>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</si>
  <si>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</si>
  <si>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</si>
  <si>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</si>
  <si>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</si>
  <si>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</si>
  <si>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</si>
  <si>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</si>
  <si>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</si>
  <si>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</si>
  <si>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</si>
  <si>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</si>
  <si>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</si>
  <si>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</si>
  <si>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</si>
  <si>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</si>
  <si>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</si>
  <si>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</si>
  <si>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</si>
  <si>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</si>
  <si>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</si>
  <si>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</si>
  <si>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</si>
  <si>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</si>
  <si>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</si>
  <si>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</si>
  <si>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</si>
  <si>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</si>
  <si>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</si>
  <si>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</si>
  <si>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</si>
  <si>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</si>
  <si>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</si>
  <si>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</si>
  <si>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</si>
  <si>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</si>
  <si>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</si>
  <si>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</si>
  <si>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</si>
  <si>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</si>
  <si>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</si>
  <si>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</si>
  <si>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</si>
  <si>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</si>
  <si>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</si>
  <si>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</si>
  <si>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</si>
  <si>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</si>
  <si>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</si>
  <si>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</si>
  <si>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</si>
  <si>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</si>
  <si>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</si>
  <si>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</si>
  <si>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</si>
  <si>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</si>
  <si>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</si>
  <si>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</si>
  <si>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</si>
  <si>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</si>
  <si>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</si>
  <si>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</si>
  <si>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</si>
  <si>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</si>
  <si>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</si>
  <si>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</si>
  <si>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</si>
  <si>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</si>
  <si>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</si>
  <si>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</si>
  <si>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</si>
  <si>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</si>
  <si>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</si>
  <si>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</si>
  <si>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</si>
  <si>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</si>
  <si>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</si>
  <si>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</si>
  <si>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</si>
  <si>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</si>
  <si>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</si>
  <si>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</si>
  <si>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</si>
  <si>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</si>
  <si>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</si>
  <si>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</si>
  <si>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</si>
  <si>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</si>
  <si>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</si>
  <si>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</si>
  <si>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</si>
  <si>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</si>
  <si>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</si>
  <si>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</si>
  <si>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</si>
  <si>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</si>
  <si>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</si>
  <si>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</si>
  <si>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</si>
  <si>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</si>
  <si>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</si>
  <si>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</si>
  <si>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</si>
  <si>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</si>
  <si>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</si>
  <si>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</si>
  <si>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</si>
  <si>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</si>
  <si>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</si>
  <si>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</si>
  <si>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</si>
  <si>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</si>
  <si>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</si>
  <si>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</si>
  <si>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</si>
  <si>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</si>
  <si>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</si>
  <si>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</si>
  <si>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</si>
  <si>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</si>
  <si>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</si>
  <si>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</si>
  <si>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</si>
  <si>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</si>
  <si>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</si>
  <si>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</si>
  <si>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</si>
  <si>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</si>
  <si>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</si>
  <si>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</si>
  <si>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</si>
  <si>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</si>
  <si>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</si>
  <si>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</si>
  <si>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</si>
  <si>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</si>
  <si>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</si>
  <si>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</si>
  <si>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</si>
  <si>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</si>
  <si>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</si>
  <si>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</si>
  <si>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</si>
  <si>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</si>
  <si>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</si>
  <si>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</si>
  <si>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</si>
  <si>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</si>
  <si>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</si>
  <si>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</si>
  <si>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</si>
  <si>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</si>
  <si>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</si>
  <si>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</si>
  <si>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</si>
  <si>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</si>
  <si>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</si>
  <si>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</si>
  <si>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</si>
  <si>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</si>
  <si>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</si>
  <si>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</si>
  <si>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</si>
  <si>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</si>
  <si>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</si>
  <si>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</si>
  <si>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</si>
  <si>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</si>
  <si>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</si>
  <si>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</si>
  <si>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</si>
  <si>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</si>
  <si>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</si>
  <si>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</si>
  <si>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</si>
  <si>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</si>
  <si>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</si>
  <si>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</si>
  <si>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</si>
  <si>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</si>
  <si>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</si>
  <si>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</si>
  <si>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</si>
  <si>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</si>
  <si>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</si>
  <si>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</si>
  <si>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</si>
  <si>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</si>
  <si>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</si>
  <si>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</si>
  <si>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</si>
  <si>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</si>
  <si>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</si>
  <si>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</si>
  <si>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</si>
  <si>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</si>
  <si>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</si>
  <si>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</si>
  <si>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</si>
  <si>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</si>
  <si>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</si>
  <si>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</si>
  <si>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</si>
  <si>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</si>
  <si>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</si>
  <si>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</si>
  <si>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</si>
  <si>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</si>
  <si>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</si>
  <si>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</si>
  <si>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</si>
  <si>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</si>
  <si>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</si>
  <si>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</si>
  <si>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</si>
  <si>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</si>
  <si>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</si>
  <si>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</si>
  <si>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</si>
  <si>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</si>
  <si>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</si>
  <si>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</si>
  <si>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</si>
  <si>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</si>
  <si>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</si>
  <si>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</si>
  <si>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</si>
  <si>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</si>
  <si>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</si>
  <si>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</si>
  <si>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</si>
  <si>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</si>
  <si>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</si>
  <si>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</si>
  <si>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</si>
  <si>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</si>
  <si>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</si>
  <si>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</si>
  <si>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</si>
  <si>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</si>
  <si>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</si>
  <si>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</si>
  <si>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</si>
  <si>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</si>
  <si>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</si>
  <si>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</si>
  <si>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</si>
  <si>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</si>
  <si>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</si>
  <si>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</si>
  <si>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</si>
  <si>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</si>
  <si>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</si>
  <si>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</si>
  <si>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</si>
  <si>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</si>
  <si>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</si>
  <si>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</si>
  <si>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</si>
  <si>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</si>
  <si>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</si>
  <si>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</si>
  <si>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</si>
  <si>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</si>
  <si>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</si>
  <si>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</si>
  <si>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</si>
  <si>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</si>
  <si>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</si>
  <si>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</si>
  <si>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</si>
  <si>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</si>
  <si>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</si>
  <si>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</si>
  <si>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</si>
  <si>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</si>
  <si>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</si>
  <si>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</si>
  <si>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</si>
  <si>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</si>
  <si>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</si>
  <si>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</si>
  <si>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</si>
  <si>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</si>
  <si>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</si>
  <si>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</si>
  <si>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</si>
  <si>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</si>
  <si>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</si>
  <si>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</si>
  <si>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</si>
  <si>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</si>
  <si>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</si>
  <si>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</si>
  <si>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</si>
  <si>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</si>
  <si>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</si>
  <si>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</si>
  <si>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</si>
  <si>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</si>
  <si>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</si>
  <si>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</si>
  <si>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</si>
  <si>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</si>
  <si>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</si>
  <si>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</si>
  <si>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</si>
  <si>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</si>
  <si>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</si>
  <si>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</si>
  <si>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</si>
  <si>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</si>
  <si>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</si>
  <si>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</si>
  <si>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</si>
  <si>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</si>
  <si>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</si>
  <si>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</si>
  <si>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</si>
  <si>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</si>
  <si>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</si>
  <si>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</si>
  <si>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</si>
  <si>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</si>
  <si>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</si>
  <si>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</si>
  <si>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</si>
  <si>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</si>
  <si>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</si>
  <si>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</si>
  <si>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</si>
  <si>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</si>
  <si>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</si>
  <si>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</si>
  <si>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</si>
  <si>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</si>
  <si>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</si>
  <si>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</si>
  <si>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</si>
  <si>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</si>
  <si>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</si>
  <si>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</si>
  <si>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</si>
  <si>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</si>
  <si>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</si>
  <si>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</si>
  <si>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</si>
  <si>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</si>
  <si>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</si>
  <si>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</si>
  <si>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</si>
  <si>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</si>
  <si>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</si>
  <si>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</si>
  <si>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</si>
  <si>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</si>
  <si>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</si>
  <si>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</si>
  <si>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</si>
  <si>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</si>
  <si>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</si>
  <si>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</si>
  <si>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</si>
  <si>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</si>
  <si>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</si>
  <si>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</si>
  <si>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</si>
  <si>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</si>
  <si>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</si>
  <si>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</si>
  <si>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</si>
  <si>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</si>
  <si>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</si>
  <si>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</si>
  <si>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</si>
  <si>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</si>
  <si>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</si>
  <si>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</si>
  <si>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</si>
  <si>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</si>
  <si>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</si>
  <si>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</si>
  <si>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</si>
  <si>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</si>
  <si>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</si>
  <si>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</si>
  <si>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</si>
  <si>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</si>
  <si>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</si>
  <si>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</si>
  <si>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</si>
  <si>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</si>
  <si>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</si>
  <si>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</si>
  <si>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</si>
  <si>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</si>
  <si>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</si>
  <si>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</si>
  <si>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</si>
  <si>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</si>
  <si>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</si>
  <si>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</si>
  <si>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</si>
  <si>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</si>
  <si>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</si>
  <si>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</si>
  <si>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</si>
  <si>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</si>
  <si>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</si>
  <si>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</si>
  <si>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</si>
  <si>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</si>
  <si>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</si>
  <si>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</si>
  <si>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</si>
  <si>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</si>
  <si>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</si>
  <si>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</si>
  <si>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</si>
  <si>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</si>
  <si>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</si>
  <si>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</si>
  <si>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</si>
  <si>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</si>
  <si>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</si>
  <si>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</si>
  <si>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</si>
  <si>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</si>
  <si>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</si>
  <si>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</si>
  <si>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</si>
  <si>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</si>
  <si>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</si>
  <si>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</si>
  <si>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</si>
  <si>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</si>
  <si>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</si>
  <si>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</si>
  <si>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</si>
  <si>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</si>
  <si>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</si>
  <si>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</si>
  <si>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</si>
  <si>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</si>
  <si>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</si>
  <si>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</si>
  <si>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</si>
  <si>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</si>
  <si>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</si>
  <si>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</si>
  <si>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</si>
  <si>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</si>
  <si>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</si>
  <si>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</si>
  <si>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</si>
  <si>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</si>
  <si>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</si>
  <si>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</si>
  <si>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</si>
  <si>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</si>
  <si>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</si>
  <si>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</si>
  <si>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</si>
  <si>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</si>
  <si>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</si>
  <si>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</si>
  <si>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</si>
  <si>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</si>
  <si>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</si>
  <si>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</si>
  <si>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</si>
  <si>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</si>
  <si>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</si>
  <si>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</si>
  <si>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</si>
  <si>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</si>
  <si>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</si>
  <si>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</si>
  <si>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</si>
  <si>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</si>
  <si>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</si>
  <si>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</si>
  <si>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</si>
  <si>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</si>
  <si>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</si>
  <si>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</si>
  <si>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</si>
  <si>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</si>
  <si>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</si>
  <si>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</si>
  <si>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</si>
  <si>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</si>
  <si>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</si>
  <si>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</si>
  <si>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</si>
  <si>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</si>
  <si>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</si>
  <si>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</si>
  <si>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</si>
  <si>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</si>
  <si>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</si>
  <si>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</si>
  <si>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</si>
  <si>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</si>
  <si>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</si>
  <si>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</si>
  <si>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</si>
  <si>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</si>
  <si>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</si>
  <si>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</si>
  <si>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</si>
  <si>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</si>
  <si>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</si>
  <si>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</si>
  <si>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</si>
  <si>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</si>
  <si>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</si>
  <si>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</si>
  <si>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</si>
  <si>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</si>
  <si>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</si>
  <si>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</si>
  <si>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</si>
  <si>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</si>
  <si>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</si>
  <si>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</si>
  <si>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</si>
  <si>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</si>
  <si>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</si>
  <si>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</si>
  <si>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</si>
  <si>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</si>
  <si>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</si>
  <si>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</si>
  <si>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</si>
  <si>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</si>
  <si>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</si>
  <si>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</si>
  <si>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</si>
  <si>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</si>
  <si>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</si>
  <si>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</si>
  <si>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</si>
  <si>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</si>
  <si>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</si>
  <si>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</si>
  <si>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</si>
  <si>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</si>
  <si>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</si>
  <si>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</si>
  <si>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</si>
  <si>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</si>
  <si>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</si>
  <si>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</si>
  <si>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</si>
  <si>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</si>
  <si>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</si>
  <si>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</si>
  <si>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</si>
  <si>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</si>
  <si>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</si>
  <si>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</si>
  <si>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</si>
  <si>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</si>
  <si>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</si>
  <si>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</si>
  <si>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</si>
  <si>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</si>
  <si>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</si>
  <si>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</si>
  <si>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</si>
  <si>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</si>
  <si>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</si>
  <si>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</si>
  <si>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</si>
  <si>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</si>
  <si>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</si>
  <si>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</si>
  <si>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</si>
  <si>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</si>
  <si>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</si>
  <si>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</si>
  <si>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</si>
  <si>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</si>
  <si>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</si>
  <si>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</si>
  <si>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</si>
  <si>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</si>
  <si>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</si>
  <si>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</si>
  <si>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</si>
  <si>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</si>
  <si>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</si>
  <si>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</si>
  <si>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</si>
  <si>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</si>
  <si>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</si>
  <si>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</si>
  <si>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</si>
  <si>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</si>
  <si>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</si>
  <si>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</si>
  <si>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</si>
  <si>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</si>
  <si>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</si>
  <si>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</si>
  <si>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</si>
  <si>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</si>
  <si>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</si>
  <si>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</si>
  <si>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</si>
  <si>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</si>
  <si>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</si>
  <si>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</si>
  <si>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</si>
  <si>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</si>
  <si>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</si>
  <si>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</si>
  <si>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</si>
  <si>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</si>
  <si>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</si>
  <si>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</si>
  <si>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</si>
  <si>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</si>
  <si>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</si>
  <si>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</si>
  <si>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</si>
  <si>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</si>
  <si>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</si>
  <si>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</si>
  <si>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</si>
  <si>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</si>
  <si>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</si>
  <si>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</si>
  <si>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</si>
  <si>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</si>
  <si>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</si>
  <si>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</si>
  <si>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</si>
  <si>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</si>
  <si>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</si>
  <si>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</si>
  <si>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</si>
  <si>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</si>
  <si>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</si>
  <si>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</si>
  <si>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</si>
  <si>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</si>
  <si>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</si>
  <si>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</si>
  <si>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</si>
  <si>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</si>
  <si>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</si>
  <si>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</si>
  <si>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</si>
  <si>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</si>
  <si>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</si>
  <si>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</si>
  <si>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</si>
  <si>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</si>
  <si>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</si>
  <si>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</si>
  <si>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</si>
  <si>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</si>
  <si>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</si>
  <si>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</si>
  <si>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</si>
  <si>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</si>
  <si>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</si>
  <si>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</si>
  <si>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</si>
  <si>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</si>
  <si>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</si>
  <si>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</si>
  <si>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</si>
  <si>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</si>
  <si>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</si>
  <si>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</si>
  <si>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</si>
  <si>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</si>
  <si>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</si>
  <si>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</si>
  <si>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</si>
  <si>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</si>
  <si>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</si>
  <si>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</si>
  <si>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</si>
  <si>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</si>
  <si>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</si>
  <si>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</si>
  <si>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</si>
  <si>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</si>
  <si>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</si>
  <si>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</si>
  <si>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</si>
  <si>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</si>
  <si>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</si>
  <si>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</si>
  <si>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</si>
  <si>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</si>
  <si>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</si>
  <si>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</si>
  <si>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</si>
  <si>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</si>
  <si>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</si>
  <si>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</si>
  <si>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</si>
  <si>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</si>
  <si>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</si>
  <si>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</si>
  <si>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</si>
  <si>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</si>
  <si>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</si>
  <si>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</si>
  <si>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</si>
  <si>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</si>
  <si>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</si>
  <si>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</si>
  <si>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</si>
  <si>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</si>
  <si>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</si>
  <si>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</si>
  <si>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</si>
  <si>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</si>
  <si>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</si>
  <si>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</si>
  <si>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</si>
  <si>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</si>
  <si>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</si>
  <si>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</si>
  <si>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</si>
  <si>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</si>
  <si>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</si>
  <si>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</si>
  <si>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</si>
  <si>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</si>
  <si>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</si>
  <si>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</si>
  <si>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</si>
  <si>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</si>
  <si>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</si>
  <si>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</si>
  <si>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</si>
  <si>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</si>
  <si>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</si>
  <si>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</si>
  <si>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</si>
  <si>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</si>
  <si>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</si>
  <si>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</si>
  <si>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</si>
  <si>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</si>
  <si>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</si>
  <si>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</si>
  <si>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</si>
  <si>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</si>
  <si>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</si>
  <si>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</si>
  <si>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</si>
  <si>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</si>
  <si>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</si>
  <si>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</si>
  <si>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</si>
  <si>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</si>
  <si>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</si>
  <si>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</si>
  <si>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</si>
  <si>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</si>
  <si>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</si>
  <si>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</si>
  <si>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</si>
  <si>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</si>
  <si>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</si>
  <si>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</si>
  <si>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</si>
  <si>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</si>
  <si>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</si>
  <si>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</si>
  <si>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</si>
  <si>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</si>
  <si>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</si>
  <si>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</si>
  <si>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</si>
  <si>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</si>
  <si>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</si>
  <si>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</si>
  <si>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</si>
  <si>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</si>
  <si>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</si>
  <si>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</si>
  <si>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</si>
  <si>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</si>
  <si>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</si>
  <si>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</si>
  <si>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</si>
  <si>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</si>
  <si>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</si>
  <si>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</si>
  <si>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</si>
  <si>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</si>
  <si>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</si>
  <si>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</si>
  <si>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</si>
  <si>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</si>
  <si>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</si>
  <si>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</si>
  <si>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</si>
  <si>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</si>
  <si>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</si>
  <si>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</si>
  <si>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</si>
  <si>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</si>
  <si>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</si>
  <si>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</si>
  <si>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</si>
  <si>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</si>
  <si>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</si>
  <si>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</si>
  <si>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</si>
  <si>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</si>
  <si>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</si>
  <si>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</si>
  <si>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</si>
  <si>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</si>
  <si>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</si>
  <si>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</si>
  <si>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</si>
  <si>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</si>
  <si>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</si>
  <si>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</si>
  <si>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</si>
  <si>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</si>
  <si>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</si>
  <si>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</si>
  <si>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</si>
  <si>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</si>
  <si>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</si>
  <si>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</si>
  <si>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</si>
  <si>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</si>
  <si>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</si>
  <si>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</si>
  <si>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</si>
  <si>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</si>
  <si>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</si>
  <si>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</si>
  <si>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</si>
  <si>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</si>
  <si>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</si>
  <si>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</si>
  <si>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</si>
  <si>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</si>
  <si>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</si>
  <si>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</si>
  <si>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</si>
  <si>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</si>
  <si>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</si>
  <si>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</si>
  <si>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</si>
  <si>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</si>
  <si>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</si>
  <si>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</si>
  <si>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</si>
  <si>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</si>
  <si>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</si>
  <si>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</si>
  <si>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</si>
  <si>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</si>
  <si>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</si>
  <si>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</si>
  <si>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</si>
  <si>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</si>
  <si>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</si>
  <si>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</si>
  <si>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</si>
  <si>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</si>
  <si>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</si>
  <si>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</si>
  <si>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</si>
  <si>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</si>
  <si>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</si>
  <si>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</si>
  <si>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</si>
  <si>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</si>
  <si>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</si>
  <si>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</si>
  <si>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</si>
  <si>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</si>
  <si>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</si>
  <si>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</si>
  <si>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</si>
  <si>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</si>
  <si>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</si>
  <si>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</si>
  <si>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</si>
  <si>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</si>
  <si>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</si>
  <si>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</si>
  <si>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</si>
  <si>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</si>
  <si>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</si>
  <si>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</si>
  <si>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</si>
  <si>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</si>
  <si>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</si>
  <si>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</si>
  <si>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</si>
  <si>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</si>
  <si>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</si>
  <si>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</si>
  <si>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</si>
  <si>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</si>
  <si>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</si>
  <si>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</si>
  <si>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</si>
  <si>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</si>
  <si>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</si>
  <si>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</si>
  <si>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</si>
  <si>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</si>
  <si>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</si>
  <si>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</si>
  <si>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</si>
  <si>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</si>
  <si>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</si>
  <si>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</si>
  <si>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</si>
  <si>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</si>
  <si>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</si>
  <si>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</si>
  <si>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</si>
  <si>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</si>
  <si>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</si>
  <si>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</si>
  <si>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</si>
  <si>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</si>
  <si>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</si>
  <si>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</si>
  <si>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</si>
  <si>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</si>
  <si>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</si>
  <si>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</si>
  <si>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</si>
  <si>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</si>
  <si>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</si>
  <si>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</si>
  <si>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</si>
  <si>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</si>
  <si>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</si>
  <si>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</si>
  <si>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</si>
  <si>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</si>
  <si>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</si>
  <si>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</si>
  <si>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</si>
  <si>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</si>
  <si>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</si>
  <si>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</si>
  <si>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</si>
  <si>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</si>
  <si>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</si>
  <si>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</si>
  <si>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</si>
  <si>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</si>
  <si>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</si>
  <si>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</si>
  <si>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</si>
  <si>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</si>
  <si>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</si>
  <si>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</si>
  <si>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</si>
  <si>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</si>
  <si>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</si>
  <si>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</si>
  <si>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</si>
  <si>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</si>
  <si>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</si>
  <si>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</si>
  <si>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</si>
  <si>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</si>
  <si>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</si>
  <si>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</si>
  <si>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</si>
  <si>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</si>
  <si>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</si>
  <si>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</si>
  <si>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</si>
  <si>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</si>
  <si>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</si>
  <si>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</si>
  <si>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</si>
  <si>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</si>
  <si>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</si>
  <si>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</si>
  <si>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</si>
  <si>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</si>
  <si>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</si>
  <si>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</si>
  <si>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</si>
  <si>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</si>
  <si>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</si>
  <si>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</si>
  <si>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</si>
  <si>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</si>
  <si>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</si>
  <si>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</si>
  <si>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</si>
  <si>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</si>
  <si>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</si>
  <si>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</si>
  <si>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</si>
  <si>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</si>
  <si>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</si>
  <si>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</si>
  <si>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</si>
  <si>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</si>
  <si>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</si>
  <si>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</si>
  <si>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</si>
  <si>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</si>
  <si>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</si>
  <si>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</si>
  <si>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</si>
  <si>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</si>
  <si>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</si>
  <si>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</si>
  <si>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</si>
  <si>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</si>
  <si>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</si>
  <si>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</si>
  <si>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</si>
  <si>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</si>
  <si>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</si>
  <si>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</si>
  <si>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</si>
  <si>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</si>
  <si>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</si>
  <si>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</si>
  <si>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</si>
  <si>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</si>
  <si>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</si>
  <si>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</si>
  <si>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</si>
  <si>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</si>
  <si>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</si>
  <si>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</si>
  <si>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</si>
  <si>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</si>
  <si>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</si>
  <si>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</si>
  <si>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</si>
  <si>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</si>
  <si>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</si>
  <si>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</si>
  <si>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</si>
  <si>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</si>
  <si>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</si>
  <si>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</si>
  <si>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</si>
  <si>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</si>
  <si>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</si>
  <si>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</si>
  <si>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</si>
  <si>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</si>
  <si>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</si>
  <si>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</si>
  <si>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</si>
  <si>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</si>
  <si>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</si>
  <si>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</si>
  <si>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</si>
  <si>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</si>
  <si>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</si>
  <si>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</si>
  <si>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</si>
  <si>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</si>
  <si>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</si>
  <si>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</si>
  <si>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</si>
  <si>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</si>
  <si>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</si>
  <si>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</si>
  <si>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</si>
  <si>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</si>
  <si>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</si>
  <si>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</si>
  <si>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</si>
  <si>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</si>
  <si>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</si>
  <si>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</si>
  <si>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</si>
  <si>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</si>
  <si>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</si>
  <si>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</si>
  <si>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</si>
  <si>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</si>
  <si>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</si>
  <si>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</si>
  <si>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</si>
  <si>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</si>
  <si>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</si>
  <si>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</si>
  <si>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</si>
  <si>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</si>
  <si>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</si>
  <si>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</si>
  <si>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</si>
  <si>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</si>
  <si>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</si>
  <si>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</si>
  <si>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</si>
  <si>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</si>
  <si>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</si>
  <si>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</si>
  <si>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</si>
  <si>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</si>
  <si>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</si>
  <si>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</si>
  <si>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</si>
  <si>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</si>
  <si>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</si>
  <si>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</si>
  <si>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</si>
  <si>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</si>
  <si>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</si>
  <si>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</si>
  <si>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</si>
  <si>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</si>
  <si>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</si>
  <si>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</si>
  <si>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</si>
  <si>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</si>
  <si>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</si>
  <si>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</si>
  <si>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</si>
  <si>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</si>
  <si>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</si>
  <si>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</si>
  <si>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</si>
  <si>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</si>
  <si>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</si>
  <si>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</si>
  <si>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</si>
  <si>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</si>
  <si>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</si>
  <si>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</si>
  <si>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</si>
  <si>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</si>
  <si>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</si>
  <si>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</si>
  <si>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</si>
  <si>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</si>
  <si>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</si>
  <si>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</si>
  <si>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</si>
  <si>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</si>
  <si>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</si>
  <si>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</si>
  <si>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</si>
  <si>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</si>
  <si>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</si>
  <si>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</si>
  <si>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</si>
  <si>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</si>
  <si>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</si>
  <si>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</si>
  <si>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</si>
  <si>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</si>
  <si>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</si>
  <si>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</si>
  <si>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</si>
  <si>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</si>
  <si>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</si>
  <si>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</si>
  <si>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</si>
  <si>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</si>
  <si>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</si>
  <si>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</si>
  <si>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</si>
  <si>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</si>
  <si>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</si>
  <si>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</si>
  <si>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</si>
  <si>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</si>
  <si>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</si>
  <si>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</si>
  <si>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</si>
  <si>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</si>
  <si>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</si>
  <si>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</si>
  <si>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</si>
  <si>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</si>
  <si>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</si>
  <si>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</si>
  <si>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</si>
  <si>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</si>
  <si>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</si>
  <si>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</si>
  <si>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</si>
  <si>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</si>
  <si>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</si>
  <si>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</si>
  <si>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</si>
  <si>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</si>
  <si>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</si>
  <si>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</si>
  <si>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</si>
  <si>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</si>
  <si>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</si>
  <si>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</si>
  <si>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</si>
  <si>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</si>
  <si>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</si>
  <si>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</si>
  <si>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</si>
  <si>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</si>
  <si>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</si>
  <si>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</si>
  <si>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</si>
  <si>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</si>
  <si>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</si>
  <si>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</si>
  <si>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</si>
  <si>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</si>
  <si>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</si>
  <si>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</si>
  <si>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</si>
  <si>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</si>
  <si>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</si>
  <si>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</si>
  <si>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</si>
  <si>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</si>
  <si>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</si>
  <si>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</si>
  <si>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</si>
  <si>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</si>
  <si>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</si>
  <si>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</si>
  <si>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</si>
  <si>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</si>
  <si>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</si>
  <si>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</si>
  <si>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</si>
  <si>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</si>
  <si>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</si>
  <si>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</si>
  <si>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</si>
  <si>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</si>
  <si>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</si>
  <si>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</si>
  <si>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</si>
  <si>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</si>
  <si>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</si>
  <si>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</si>
  <si>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</si>
  <si>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</si>
  <si>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</si>
  <si>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</si>
  <si>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</si>
  <si>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</si>
  <si>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</si>
  <si>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</si>
  <si>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</si>
  <si>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</si>
  <si>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</si>
  <si>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</si>
  <si>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</si>
  <si>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</si>
  <si>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</si>
  <si>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</si>
  <si>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</si>
  <si>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</si>
  <si>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</si>
  <si>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</si>
  <si>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</si>
  <si>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</si>
  <si>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</si>
  <si>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</si>
  <si>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</si>
  <si>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</si>
  <si>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</si>
  <si>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</si>
  <si>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</si>
  <si>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</si>
  <si>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</si>
  <si>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</si>
  <si>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</si>
  <si>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</si>
  <si>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</si>
  <si>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</si>
  <si>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</si>
  <si>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</si>
  <si>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</si>
  <si>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</si>
  <si>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</si>
  <si>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</si>
  <si>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</si>
  <si>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</si>
  <si>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</si>
  <si>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</si>
  <si>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</si>
  <si>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</si>
  <si>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</si>
  <si>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</si>
  <si>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</si>
  <si>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</si>
  <si>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</si>
  <si>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</si>
  <si>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</si>
  <si>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</si>
  <si>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</si>
  <si>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</si>
  <si>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</si>
  <si>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</si>
  <si>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</si>
  <si>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</si>
  <si>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</si>
  <si>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</si>
  <si>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</si>
  <si>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</si>
  <si>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</si>
  <si>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</si>
  <si>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</si>
  <si>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</si>
  <si>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</si>
  <si>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</si>
  <si>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</si>
  <si>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</si>
  <si>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</si>
  <si>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</si>
  <si>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</si>
  <si>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</si>
  <si>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</si>
  <si>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</si>
  <si>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</si>
  <si>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</si>
  <si>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</si>
  <si>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</si>
  <si>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</si>
  <si>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</si>
  <si>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</si>
  <si>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</si>
  <si>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</si>
  <si>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</si>
  <si>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</si>
  <si>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</si>
  <si>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</si>
  <si>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</si>
  <si>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</si>
  <si>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</si>
  <si>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</si>
  <si>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</si>
  <si>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</si>
  <si>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</si>
  <si>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</si>
  <si>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</si>
  <si>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</si>
  <si>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</si>
  <si>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</si>
  <si>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</si>
  <si>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</si>
  <si>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</si>
  <si>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</si>
  <si>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</si>
  <si>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</si>
  <si>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</si>
  <si>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</si>
  <si>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</si>
  <si>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</si>
  <si>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</si>
  <si>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</si>
  <si>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</si>
  <si>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</si>
  <si>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</si>
  <si>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</si>
  <si>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</si>
  <si>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</si>
  <si>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</si>
  <si>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</si>
  <si>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</si>
  <si>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</si>
  <si>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</si>
  <si>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</si>
  <si>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</si>
  <si>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</si>
  <si>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</si>
  <si>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</si>
  <si>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</si>
  <si>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</si>
  <si>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</si>
  <si>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</si>
  <si>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</si>
  <si>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</si>
  <si>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</si>
  <si>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</si>
  <si>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</si>
  <si>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</si>
  <si>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</si>
  <si>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</si>
  <si>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</si>
  <si>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</si>
  <si>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</si>
  <si>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</si>
  <si>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</si>
  <si>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</si>
  <si>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</si>
  <si>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</si>
  <si>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</si>
  <si>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</si>
  <si>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</si>
  <si>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</si>
  <si>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</si>
  <si>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</si>
  <si>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</si>
  <si>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</si>
  <si>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</si>
  <si>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</si>
  <si>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</si>
  <si>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</si>
  <si>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</si>
  <si>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</si>
  <si>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</si>
  <si>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</si>
  <si>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</si>
  <si>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</si>
  <si>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</si>
  <si>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</si>
  <si>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</si>
  <si>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</si>
  <si>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</si>
  <si>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</si>
  <si>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</si>
  <si>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</si>
  <si>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</si>
  <si>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</si>
  <si>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</si>
  <si>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</si>
  <si>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</si>
  <si>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</si>
  <si>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</si>
  <si>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</si>
  <si>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</si>
  <si>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</si>
  <si>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</si>
  <si>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</si>
  <si>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</si>
  <si>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</si>
  <si>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</si>
  <si>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</si>
  <si>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</si>
  <si>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</si>
  <si>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</si>
  <si>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</si>
  <si>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</si>
  <si>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</si>
  <si>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</si>
  <si>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</si>
  <si>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</si>
  <si>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</si>
  <si>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</si>
  <si>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</si>
  <si>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</si>
  <si>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</si>
  <si>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</si>
  <si>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</si>
  <si>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</si>
  <si>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</si>
  <si>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</si>
  <si>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</si>
  <si>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</si>
  <si>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</si>
  <si>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</si>
  <si>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</si>
  <si>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</si>
  <si>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</si>
  <si>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</si>
  <si>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</si>
  <si>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</si>
  <si>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</si>
  <si>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</si>
  <si>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</si>
  <si>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</si>
  <si>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</si>
  <si>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</si>
  <si>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</si>
  <si>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</si>
  <si>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</si>
  <si>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</si>
  <si>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</si>
  <si>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</si>
  <si>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</si>
  <si>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</si>
  <si>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</si>
  <si>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</si>
  <si>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</si>
  <si>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</si>
  <si>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</si>
  <si>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</si>
  <si>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</si>
  <si>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</si>
  <si>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</si>
  <si>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</si>
  <si>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</si>
  <si>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</si>
  <si>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</si>
  <si>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</si>
  <si>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</si>
  <si>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</si>
  <si>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</si>
  <si>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</si>
  <si>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</si>
  <si>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</si>
  <si>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</si>
  <si>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</si>
  <si>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</si>
  <si>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</si>
  <si>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</si>
  <si>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</si>
  <si>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</si>
  <si>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</si>
  <si>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</si>
  <si>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</si>
  <si>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</si>
  <si>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</si>
  <si>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</si>
  <si>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</si>
  <si>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</si>
  <si>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</si>
  <si>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</si>
  <si>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</si>
  <si>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</si>
  <si>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</si>
  <si>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</si>
  <si>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</si>
  <si>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</si>
  <si>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</si>
  <si>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</si>
  <si>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</si>
  <si>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</si>
  <si>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</si>
  <si>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</si>
  <si>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</si>
  <si>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</si>
  <si>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</si>
  <si>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</si>
  <si>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</si>
  <si>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</si>
  <si>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</si>
  <si>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</si>
  <si>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</si>
  <si>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</si>
  <si>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</si>
  <si>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</si>
  <si>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</si>
  <si>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</si>
  <si>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</si>
  <si>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</si>
  <si>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</si>
  <si>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</si>
  <si>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</si>
  <si>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</si>
  <si>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</si>
  <si>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</si>
  <si>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</si>
  <si>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</si>
  <si>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</si>
  <si>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</si>
  <si>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</si>
  <si>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</si>
  <si>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</si>
  <si>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</si>
  <si>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</si>
  <si>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</si>
  <si>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</si>
  <si>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</si>
  <si>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</si>
  <si>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</si>
  <si>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</si>
  <si>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</si>
  <si>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</si>
  <si>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</si>
  <si>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</si>
  <si>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</si>
  <si>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</si>
  <si>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</si>
  <si>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</si>
  <si>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</si>
  <si>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</si>
  <si>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</si>
  <si>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</si>
  <si>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</si>
  <si>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</si>
  <si>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</si>
  <si>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</si>
  <si>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</si>
  <si>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</si>
  <si>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</si>
  <si>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</si>
  <si>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</si>
  <si>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</si>
  <si>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</si>
  <si>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</si>
  <si>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</si>
  <si>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</si>
  <si>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</si>
  <si>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</si>
  <si>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</si>
  <si>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</si>
  <si>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</si>
  <si>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</si>
  <si>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</si>
  <si>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</si>
  <si>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</si>
  <si>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</si>
  <si>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</si>
  <si>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</si>
  <si>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</si>
  <si>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</si>
  <si>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</si>
  <si>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</si>
  <si>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</si>
  <si>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</si>
  <si>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</si>
  <si>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</si>
  <si>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</si>
  <si>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</si>
  <si>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</si>
  <si>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</si>
  <si>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</si>
  <si>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</si>
  <si>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</si>
  <si>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</si>
  <si>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</si>
  <si>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</si>
  <si>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</si>
  <si>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</si>
  <si>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</si>
  <si>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</si>
  <si>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</si>
  <si>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</si>
  <si>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</si>
  <si>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</si>
  <si>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</si>
  <si>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</si>
  <si>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</si>
  <si>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</si>
  <si>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</si>
  <si>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</si>
  <si>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</si>
  <si>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</si>
  <si>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</si>
  <si>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</si>
  <si>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</si>
  <si>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</si>
  <si>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</si>
  <si>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</si>
  <si>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</si>
  <si>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</si>
  <si>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</si>
  <si>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</si>
  <si>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</si>
  <si>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</si>
  <si>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</si>
  <si>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</si>
  <si>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</si>
  <si>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</si>
  <si>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</si>
  <si>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</si>
  <si>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</si>
  <si>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</si>
  <si>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</si>
  <si>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</si>
  <si>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</si>
  <si>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</si>
  <si>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</si>
  <si>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</si>
  <si>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</si>
  <si>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</si>
  <si>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</si>
  <si>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</si>
  <si>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</si>
  <si>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</si>
  <si>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</si>
  <si>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</si>
  <si>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</si>
  <si>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</si>
  <si>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</si>
  <si>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</si>
  <si>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</si>
  <si>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</si>
  <si>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</si>
  <si>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</si>
  <si>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</si>
  <si>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</si>
  <si>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</si>
  <si>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</si>
  <si>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</si>
  <si>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</si>
  <si>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</si>
  <si>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</si>
  <si>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</si>
  <si>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</si>
  <si>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</si>
  <si>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</si>
  <si>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</si>
  <si>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</si>
  <si>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</si>
  <si>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</si>
  <si>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</si>
  <si>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</si>
  <si>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</si>
  <si>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</si>
  <si>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</si>
  <si>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</si>
  <si>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</si>
  <si>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</si>
  <si>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</si>
  <si>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</si>
  <si>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</si>
  <si>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</si>
  <si>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</si>
  <si>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</si>
  <si>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</si>
  <si>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</si>
  <si>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</si>
  <si>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</si>
  <si>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</si>
  <si>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</si>
  <si>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</si>
  <si>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</si>
  <si>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</si>
  <si>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</si>
  <si>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</si>
  <si>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</si>
  <si>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</si>
  <si>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</si>
  <si>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</si>
  <si>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</si>
  <si>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</si>
  <si>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</si>
  <si>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</si>
  <si>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</si>
  <si>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</si>
  <si>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</si>
  <si>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</si>
  <si>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</si>
  <si>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</si>
  <si>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</si>
  <si>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</si>
  <si>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</si>
  <si>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</si>
  <si>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</si>
  <si>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</si>
  <si>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</si>
  <si>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</si>
  <si>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</si>
  <si>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</si>
  <si>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</si>
  <si>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</si>
  <si>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</si>
  <si>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</si>
  <si>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</si>
  <si>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</si>
  <si>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</si>
  <si>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</si>
  <si>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</si>
  <si>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</si>
  <si>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</si>
  <si>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</si>
  <si>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</si>
  <si>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</si>
  <si>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</si>
  <si>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</si>
  <si>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</si>
  <si>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</si>
  <si>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</si>
  <si>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</si>
  <si>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</si>
  <si>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</si>
  <si>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</si>
  <si>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</si>
  <si>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</si>
  <si>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</si>
  <si>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</si>
  <si>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</si>
  <si>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</si>
  <si>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</si>
  <si>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</si>
  <si>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</si>
  <si>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</si>
  <si>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</si>
  <si>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</si>
  <si>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</si>
  <si>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</si>
  <si>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</si>
  <si>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</si>
  <si>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</si>
  <si>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</si>
  <si>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</si>
  <si>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</si>
  <si>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</si>
  <si>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</si>
  <si>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</si>
  <si>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</si>
  <si>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</si>
  <si>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</si>
  <si>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</si>
  <si>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</si>
  <si>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</si>
  <si>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</si>
  <si>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</si>
  <si>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</si>
  <si>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</si>
  <si>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</si>
  <si>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</si>
  <si>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</si>
  <si>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</si>
  <si>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</si>
  <si>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</si>
  <si>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</si>
  <si>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</si>
  <si>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</si>
  <si>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</si>
  <si>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</si>
  <si>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</si>
  <si>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</si>
  <si>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</si>
  <si>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</si>
  <si>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</si>
  <si>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</si>
  <si>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</si>
  <si>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</si>
  <si>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</si>
  <si>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</si>
  <si>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</si>
  <si>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</si>
  <si>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</si>
  <si>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</si>
  <si>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</si>
  <si>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</si>
  <si>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</si>
  <si>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</si>
  <si>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</si>
  <si>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</si>
  <si>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</si>
  <si>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</si>
  <si>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</si>
  <si>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</si>
  <si>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</si>
  <si>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</si>
  <si>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</si>
  <si>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</si>
  <si>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</si>
  <si>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</si>
  <si>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</si>
  <si>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</si>
  <si>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</si>
  <si>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</si>
  <si>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</si>
  <si>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</si>
  <si>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</si>
  <si>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</si>
  <si>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</si>
  <si>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</si>
  <si>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</si>
  <si>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</si>
  <si>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</si>
  <si>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</si>
  <si>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</si>
  <si>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</si>
  <si>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</si>
  <si>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</si>
  <si>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</si>
  <si>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</si>
  <si>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</si>
  <si>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</si>
  <si>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</si>
  <si>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</si>
  <si>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</si>
  <si>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</si>
  <si>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</si>
  <si>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</si>
  <si>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</si>
  <si>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</si>
  <si>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</si>
  <si>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</si>
  <si>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</si>
  <si>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</si>
  <si>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</si>
  <si>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</si>
  <si>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</si>
  <si>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</si>
  <si>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</si>
  <si>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</si>
  <si>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</si>
  <si>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</si>
  <si>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</si>
  <si>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</si>
  <si>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</si>
  <si>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</si>
  <si>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</si>
  <si>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</si>
  <si>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</si>
  <si>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</si>
  <si>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</si>
  <si>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</si>
  <si>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</si>
  <si>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</si>
  <si>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</si>
  <si>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</si>
  <si>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</si>
  <si>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</si>
  <si>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</si>
  <si>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</si>
  <si>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</si>
  <si>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</si>
  <si>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</si>
  <si>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</si>
  <si>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</si>
  <si>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</si>
  <si>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</si>
  <si>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</si>
  <si>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</si>
  <si>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</si>
  <si>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</si>
  <si>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</si>
  <si>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</si>
  <si>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</si>
  <si>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</si>
  <si>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</si>
  <si>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</si>
  <si>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</si>
  <si>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</si>
  <si>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</si>
  <si>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</si>
  <si>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</si>
  <si>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</si>
  <si>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</si>
  <si>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</si>
  <si>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</si>
  <si>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</si>
  <si>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</si>
  <si>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</si>
  <si>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</si>
  <si>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</si>
  <si>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</si>
  <si>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</si>
  <si>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</si>
  <si>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</si>
  <si>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</si>
  <si>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</si>
  <si>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</si>
  <si>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</si>
  <si>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</si>
  <si>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</si>
  <si>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</si>
  <si>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</si>
  <si>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</si>
  <si>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</si>
  <si>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</si>
  <si>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</si>
  <si>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</si>
  <si>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</si>
  <si>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</si>
  <si>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</si>
  <si>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</si>
  <si>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</si>
  <si>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</si>
  <si>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</si>
  <si>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</si>
  <si>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</si>
  <si>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</si>
  <si>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</si>
  <si>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</si>
  <si>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</si>
  <si>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</si>
  <si>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</si>
  <si>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</si>
  <si>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</si>
  <si>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</si>
  <si>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</si>
  <si>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</si>
  <si>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</si>
  <si>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</si>
  <si>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</si>
  <si>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</si>
  <si>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</si>
  <si>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</si>
  <si>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</si>
  <si>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</si>
  <si>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</si>
  <si>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</si>
  <si>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</si>
  <si>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</si>
  <si>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</si>
  <si>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</si>
  <si>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</si>
  <si>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</si>
  <si>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</si>
  <si>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</si>
  <si>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</si>
  <si>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</si>
  <si>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</si>
  <si>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</si>
  <si>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</si>
  <si>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</si>
  <si>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</si>
  <si>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</si>
  <si>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</si>
  <si>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</si>
  <si>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</si>
  <si>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</si>
  <si>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</si>
  <si>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</si>
  <si>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</si>
  <si>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</si>
  <si>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</si>
  <si>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</si>
  <si>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</si>
  <si>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</si>
  <si>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</si>
  <si>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</si>
  <si>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</si>
  <si>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</si>
  <si>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</si>
  <si>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</si>
  <si>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</si>
  <si>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</si>
  <si>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</si>
  <si>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</si>
  <si>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</si>
  <si>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</si>
  <si>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</si>
  <si>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</si>
  <si>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</si>
  <si>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</si>
  <si>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</si>
  <si>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</si>
  <si>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</si>
  <si>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</si>
  <si>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</si>
  <si>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</si>
  <si>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</si>
  <si>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</si>
  <si>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</si>
  <si>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</si>
  <si>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</si>
  <si>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</si>
  <si>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</si>
  <si>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</si>
  <si>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</si>
  <si>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</si>
  <si>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</si>
  <si>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</si>
  <si>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</si>
  <si>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</si>
  <si>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</si>
  <si>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</si>
  <si>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</si>
  <si>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</si>
  <si>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</si>
  <si>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</si>
  <si>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</si>
  <si>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</si>
  <si>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</si>
  <si>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</si>
  <si>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</si>
  <si>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</si>
  <si>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</si>
  <si>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</si>
  <si>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</si>
  <si>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</si>
  <si>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</si>
  <si>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</si>
  <si>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</si>
  <si>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</si>
  <si>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</si>
  <si>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</si>
  <si>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</si>
  <si>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</si>
  <si>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</si>
  <si>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</si>
  <si>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</si>
  <si>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</si>
  <si>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</si>
  <si>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</si>
  <si>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</si>
  <si>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</si>
  <si>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</si>
  <si>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</si>
  <si>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</si>
  <si>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</si>
  <si>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</si>
  <si>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</si>
  <si>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</si>
  <si>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</si>
  <si>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</si>
  <si>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</si>
  <si>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</si>
  <si>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</si>
  <si>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</si>
  <si>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</si>
  <si>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</si>
  <si>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</si>
  <si>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</si>
  <si>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</si>
  <si>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</si>
  <si>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</si>
  <si>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</si>
  <si>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</si>
  <si>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</si>
  <si>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</si>
  <si>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</si>
  <si>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</si>
  <si>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</si>
  <si>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</si>
  <si>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</si>
  <si>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</si>
  <si>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</si>
  <si>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</si>
  <si>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</si>
  <si>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</si>
  <si>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</si>
  <si>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</si>
  <si>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</si>
  <si>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</si>
  <si>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</si>
  <si>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</si>
  <si>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</si>
  <si>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</si>
  <si>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</si>
  <si>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</si>
  <si>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</si>
  <si>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</si>
  <si>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</si>
  <si>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</si>
  <si>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</si>
  <si>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</si>
  <si>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</si>
  <si>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</si>
  <si>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</si>
  <si>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</si>
  <si>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</si>
  <si>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</si>
  <si>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</si>
  <si>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</si>
  <si>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</si>
  <si>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</si>
  <si>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</si>
  <si>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</si>
  <si>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</si>
  <si>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</si>
  <si>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</si>
  <si>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</si>
  <si>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</si>
  <si>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</si>
  <si>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</si>
  <si>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</si>
  <si>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</si>
  <si>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</si>
  <si>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</si>
  <si>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</si>
  <si>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</si>
  <si>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</si>
  <si>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</si>
  <si>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</si>
  <si>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</si>
  <si>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</si>
  <si>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</si>
  <si>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</si>
  <si>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</si>
  <si>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</si>
  <si>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</si>
  <si>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</si>
  <si>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</si>
  <si>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</si>
  <si>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</si>
  <si>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</si>
  <si>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</si>
  <si>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</si>
  <si>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</si>
  <si>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</si>
  <si>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</si>
  <si>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</si>
  <si>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</si>
  <si>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</si>
  <si>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</si>
  <si>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</si>
  <si>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</si>
  <si>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</si>
  <si>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</si>
  <si>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</si>
  <si>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</si>
  <si>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</si>
  <si>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</si>
  <si>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</si>
  <si>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</si>
  <si>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</si>
  <si>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</si>
  <si>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</si>
  <si>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</si>
  <si>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</si>
  <si>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</si>
  <si>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</si>
  <si>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</si>
  <si>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</si>
  <si>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</si>
  <si>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</si>
  <si>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</si>
  <si>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</si>
  <si>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</si>
  <si>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</si>
  <si>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</si>
  <si>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</si>
  <si>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</si>
  <si>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</si>
  <si>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</si>
  <si>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</si>
  <si>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</si>
  <si>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</si>
  <si>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</si>
  <si>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</si>
  <si>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</si>
  <si>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</si>
  <si>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</si>
  <si>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</si>
  <si>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</si>
  <si>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</si>
  <si>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</si>
  <si>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</si>
  <si>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</si>
  <si>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</si>
  <si>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</si>
  <si>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</si>
  <si>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</si>
  <si>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</si>
  <si>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</si>
  <si>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</si>
  <si>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</si>
  <si>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</si>
  <si>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</si>
  <si>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</si>
  <si>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</si>
  <si>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</si>
  <si>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</si>
  <si>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</si>
  <si>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</si>
  <si>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</si>
  <si>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</si>
  <si>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</si>
  <si>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</si>
  <si>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</si>
  <si>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</si>
  <si>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</si>
  <si>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</si>
  <si>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</si>
  <si>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</si>
  <si>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</si>
  <si>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</si>
  <si>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</si>
  <si>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</si>
  <si>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</si>
  <si>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</si>
  <si>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</si>
  <si>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</si>
  <si>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</si>
  <si>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</si>
  <si>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</si>
  <si>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</si>
  <si>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</si>
  <si>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</si>
  <si>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</si>
  <si>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</si>
  <si>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</si>
  <si>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</si>
  <si>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</si>
  <si>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</si>
  <si>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</si>
  <si>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</si>
  <si>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</si>
  <si>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</si>
  <si>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</si>
  <si>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</si>
  <si>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</si>
  <si>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</si>
  <si>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</si>
  <si>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</si>
  <si>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</si>
  <si>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</si>
  <si>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</si>
  <si>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</si>
  <si>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</si>
  <si>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</si>
  <si>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</si>
  <si>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</si>
  <si>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</si>
  <si>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</si>
  <si>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</si>
  <si>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</si>
  <si>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</si>
  <si>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</si>
  <si>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</si>
  <si>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</si>
  <si>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</si>
  <si>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</si>
  <si>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</si>
  <si>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</si>
  <si>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</si>
  <si>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</si>
  <si>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</si>
  <si>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</si>
  <si>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</si>
  <si>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</si>
  <si>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</si>
  <si>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</si>
  <si>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</si>
  <si>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</si>
  <si>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</si>
  <si>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</si>
  <si>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</si>
  <si>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</si>
  <si>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</si>
  <si>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</si>
  <si>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</si>
  <si>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</si>
  <si>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</si>
  <si>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</si>
  <si>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</si>
  <si>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</si>
  <si>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</si>
  <si>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</si>
  <si>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</si>
  <si>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</si>
  <si>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</si>
  <si>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</si>
  <si>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</si>
  <si>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</si>
  <si>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</si>
  <si>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</si>
  <si>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</si>
  <si>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</si>
  <si>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</si>
  <si>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</si>
  <si>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</si>
  <si>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</si>
  <si>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</si>
  <si>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</si>
  <si>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</si>
  <si>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</si>
  <si>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</si>
  <si>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</si>
  <si>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</si>
  <si>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</si>
  <si>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</si>
  <si>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</si>
  <si>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</si>
  <si>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</si>
  <si>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</si>
  <si>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</si>
  <si>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</si>
  <si>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</si>
  <si>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</si>
  <si>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</si>
  <si>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</si>
  <si>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</si>
  <si>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</si>
  <si>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</si>
  <si>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</si>
  <si>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</si>
  <si>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</si>
  <si>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</si>
  <si>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</si>
  <si>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</si>
  <si>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</si>
  <si>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</si>
  <si>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</si>
  <si>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</si>
  <si>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</si>
  <si>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</si>
  <si>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</si>
  <si>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</si>
  <si>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</si>
  <si>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</si>
  <si>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</si>
  <si>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</si>
  <si>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</si>
  <si>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</si>
  <si>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</si>
  <si>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</si>
  <si>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</si>
  <si>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</si>
  <si>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</si>
  <si>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</si>
  <si>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</si>
  <si>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</si>
  <si>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</si>
  <si>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</si>
  <si>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</si>
  <si>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</si>
  <si>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</si>
  <si>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</si>
  <si>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</si>
  <si>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</si>
  <si>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</si>
  <si>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</si>
  <si>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</si>
  <si>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</si>
  <si>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</si>
  <si>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</si>
  <si>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</si>
  <si>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</si>
  <si>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</si>
  <si>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</si>
  <si>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</si>
  <si>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</si>
  <si>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</si>
  <si>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</si>
  <si>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</si>
  <si>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</si>
  <si>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</si>
  <si>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</si>
  <si>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</si>
  <si>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</si>
  <si>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</si>
  <si>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</si>
  <si>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</si>
  <si>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</si>
  <si>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</si>
  <si>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</si>
  <si>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</si>
  <si>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</si>
  <si>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</si>
  <si>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</si>
  <si>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</si>
  <si>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</si>
  <si>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</si>
  <si>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</si>
  <si>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</si>
  <si>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</si>
  <si>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</si>
  <si>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</si>
  <si>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</si>
  <si>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</si>
  <si>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</si>
  <si>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</si>
  <si>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</si>
  <si>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</si>
  <si>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</si>
  <si>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</si>
  <si>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</si>
  <si>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</si>
  <si>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</si>
  <si>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</si>
  <si>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</si>
  <si>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</si>
  <si>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</si>
  <si>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</si>
  <si>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</si>
  <si>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</si>
  <si>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</si>
  <si>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</si>
  <si>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</si>
  <si>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</si>
  <si>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</si>
  <si>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</si>
  <si>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</si>
  <si>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</si>
  <si>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</si>
  <si>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</si>
  <si>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</si>
  <si>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</si>
  <si>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</si>
  <si>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</si>
  <si>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</si>
  <si>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</si>
  <si>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</si>
  <si>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</si>
  <si>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</si>
  <si>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</si>
  <si>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</si>
  <si>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</si>
  <si>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</si>
  <si>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</si>
  <si>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</si>
  <si>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</si>
  <si>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</si>
  <si>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</si>
  <si>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</si>
  <si>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</si>
  <si>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</si>
  <si>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</si>
  <si>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</si>
  <si>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</si>
  <si>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</si>
  <si>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</si>
  <si>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</si>
  <si>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</si>
  <si>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</si>
  <si>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</si>
  <si>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</si>
  <si>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</si>
  <si>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</si>
  <si>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</si>
  <si>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</si>
  <si>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</si>
  <si>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</si>
  <si>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</si>
  <si>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</si>
  <si>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</si>
  <si>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</si>
  <si>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</si>
  <si>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</si>
  <si>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</si>
  <si>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</si>
  <si>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</si>
  <si>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</si>
  <si>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</si>
  <si>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</si>
  <si>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</si>
  <si>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</si>
  <si>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</si>
  <si>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</si>
  <si>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</si>
  <si>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</si>
  <si>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</si>
  <si>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</si>
  <si>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</si>
  <si>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</si>
  <si>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</si>
  <si>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</si>
  <si>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</si>
  <si>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</si>
  <si>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</si>
  <si>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</si>
  <si>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</si>
  <si>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</si>
  <si>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</si>
  <si>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</si>
  <si>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</si>
  <si>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</si>
  <si>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</si>
  <si>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</si>
  <si>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</si>
  <si>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</si>
  <si>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</si>
  <si>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</si>
  <si>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</si>
  <si>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</si>
  <si>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</si>
  <si>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</si>
  <si>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</si>
  <si>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</si>
  <si>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</si>
  <si>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</si>
  <si>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</si>
  <si>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</si>
  <si>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</si>
  <si>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</si>
  <si>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</si>
  <si>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</si>
  <si>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</si>
  <si>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</si>
  <si>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</si>
  <si>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</si>
  <si>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</si>
  <si>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</si>
  <si>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</si>
  <si>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</si>
  <si>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</si>
  <si>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</si>
  <si>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</si>
  <si>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</si>
  <si>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</si>
  <si>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</si>
  <si>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</si>
  <si>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</si>
  <si>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</si>
  <si>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</si>
  <si>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</si>
  <si>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</si>
  <si>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</si>
  <si>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</si>
  <si>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</si>
  <si>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</si>
  <si>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</si>
  <si>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</si>
  <si>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</si>
  <si>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</si>
  <si>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</si>
  <si>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</si>
  <si>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</si>
  <si>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</si>
  <si>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</si>
  <si>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</si>
  <si>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</si>
  <si>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</si>
  <si>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</si>
  <si>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</si>
  <si>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</si>
  <si>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</si>
  <si>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</si>
  <si>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</si>
  <si>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</si>
  <si>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</si>
  <si>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</si>
  <si>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</si>
  <si>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</si>
  <si>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</si>
  <si>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</si>
  <si>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</si>
  <si>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</si>
  <si>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</si>
  <si>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</si>
  <si>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</si>
  <si>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</si>
  <si>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</si>
  <si>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</si>
  <si>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</si>
  <si>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</si>
  <si>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</si>
  <si>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</si>
  <si>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</si>
  <si>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</si>
  <si>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</si>
  <si>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</si>
  <si>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</si>
  <si>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</si>
  <si>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</si>
  <si>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</si>
  <si>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</si>
  <si>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</si>
  <si>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</si>
  <si>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</si>
  <si>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</si>
  <si>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</si>
  <si>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</si>
  <si>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</si>
  <si>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</si>
  <si>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</si>
  <si>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</si>
  <si>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</si>
  <si>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</si>
  <si>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</si>
  <si>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</si>
  <si>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</si>
  <si>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</si>
  <si>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</si>
  <si>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</si>
  <si>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</si>
  <si>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</si>
  <si>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</si>
  <si>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</si>
  <si>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</si>
  <si>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</si>
  <si>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</si>
  <si>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</si>
  <si>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</si>
  <si>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</si>
  <si>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</si>
  <si>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</si>
  <si>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</si>
  <si>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</si>
  <si>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</si>
  <si>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</si>
  <si>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</si>
  <si>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</si>
  <si>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</si>
  <si>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</si>
  <si>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</si>
  <si>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</si>
  <si>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</si>
  <si>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</si>
  <si>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</si>
  <si>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</si>
  <si>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</si>
  <si>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</si>
  <si>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</si>
  <si>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</si>
  <si>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</si>
  <si>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</si>
  <si>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</si>
  <si>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</si>
  <si>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</si>
  <si>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</si>
  <si>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</si>
  <si>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</si>
  <si>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</si>
  <si>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</si>
  <si>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</si>
  <si>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</si>
  <si>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</si>
  <si>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</si>
  <si>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</si>
  <si>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</si>
  <si>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</si>
  <si>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</si>
  <si>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</si>
  <si>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</si>
  <si>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</si>
  <si>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</si>
  <si>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</si>
  <si>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</si>
  <si>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</si>
  <si>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</si>
  <si>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</si>
  <si>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</si>
  <si>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</si>
  <si>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</si>
  <si>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</si>
  <si>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</si>
  <si>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</si>
  <si>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</si>
  <si>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</si>
  <si>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</si>
  <si>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</si>
  <si>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</si>
  <si>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</si>
  <si>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</si>
  <si>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</si>
  <si>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</si>
  <si>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</si>
  <si>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</si>
  <si>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</si>
  <si>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</si>
  <si>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</si>
  <si>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</si>
  <si>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</si>
  <si>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</si>
  <si>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</si>
  <si>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</si>
  <si>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</si>
  <si>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</si>
  <si>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</si>
  <si>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</si>
  <si>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</si>
  <si>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</si>
  <si>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</si>
  <si>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</si>
  <si>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</si>
  <si>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</si>
  <si>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</si>
  <si>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</si>
  <si>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</si>
  <si>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</si>
  <si>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</si>
  <si>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</si>
  <si>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</si>
  <si>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</si>
  <si>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</si>
  <si>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</si>
  <si>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</si>
  <si>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</si>
  <si>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</si>
  <si>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</si>
  <si>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</si>
  <si>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</si>
  <si>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</si>
  <si>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</si>
  <si>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</si>
  <si>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</si>
  <si>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</si>
  <si>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</si>
  <si>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</si>
  <si>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</si>
  <si>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</si>
  <si>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</si>
  <si>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</si>
  <si>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</si>
  <si>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</si>
  <si>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</si>
  <si>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</si>
  <si>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</si>
  <si>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</si>
  <si>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</si>
  <si>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</si>
  <si>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</si>
  <si>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</si>
  <si>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</si>
  <si>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</si>
  <si>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</si>
  <si>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</si>
  <si>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</si>
  <si>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</si>
  <si>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</si>
  <si>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</si>
  <si>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</si>
  <si>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</si>
  <si>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</si>
  <si>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</si>
  <si>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</si>
  <si>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</si>
  <si>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</si>
  <si>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</si>
  <si>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</si>
  <si>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</si>
  <si>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</si>
  <si>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</si>
  <si>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</si>
  <si>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</si>
  <si>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</si>
  <si>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</si>
  <si>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</si>
  <si>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</si>
  <si>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</si>
  <si>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</si>
  <si>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</si>
  <si>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</si>
  <si>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</si>
  <si>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</si>
  <si>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</si>
  <si>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</si>
  <si>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</si>
  <si>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</si>
  <si>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</si>
  <si>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</si>
  <si>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</si>
  <si>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</si>
  <si>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</si>
  <si>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</si>
  <si>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</si>
  <si>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</si>
  <si>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</si>
  <si>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</si>
  <si>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</si>
  <si>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</si>
  <si>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</si>
  <si>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</si>
  <si>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</si>
  <si>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</si>
  <si>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</si>
  <si>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</si>
  <si>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</si>
  <si>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</si>
  <si>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</si>
  <si>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</si>
  <si>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</si>
  <si>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</si>
  <si>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</si>
  <si>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</si>
  <si>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</si>
  <si>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</si>
  <si>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</si>
  <si>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</si>
  <si>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</si>
  <si>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</si>
  <si>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</si>
  <si>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</si>
  <si>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</si>
  <si>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</si>
  <si>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</si>
  <si>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</si>
  <si>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</si>
  <si>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</si>
  <si>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</si>
  <si>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</si>
  <si>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</si>
  <si>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</si>
  <si>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</si>
  <si>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</si>
  <si>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</si>
  <si>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</si>
  <si>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</si>
  <si>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</si>
  <si>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</si>
  <si>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</si>
  <si>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</si>
  <si>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</si>
  <si>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</si>
  <si>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</si>
  <si>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</si>
  <si>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</si>
  <si>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</si>
  <si>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</si>
  <si>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</si>
  <si>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</si>
  <si>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</si>
  <si>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</si>
  <si>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</si>
  <si>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</si>
  <si>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</si>
  <si>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</si>
  <si>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</si>
  <si>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</si>
  <si>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</si>
  <si>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</si>
  <si>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</si>
  <si>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</si>
  <si>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</si>
  <si>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</si>
  <si>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</si>
  <si>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</si>
  <si>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</si>
  <si>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</si>
  <si>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</si>
  <si>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</si>
  <si>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</si>
  <si>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</si>
  <si>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</si>
  <si>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</si>
  <si>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</si>
  <si>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</si>
  <si>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</si>
  <si>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</si>
  <si>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</si>
  <si>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</si>
  <si>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</si>
  <si>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</si>
  <si>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</si>
  <si>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</si>
  <si>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</si>
  <si>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</si>
  <si>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</si>
  <si>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</si>
  <si>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</si>
  <si>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</si>
  <si>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</si>
  <si>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</si>
  <si>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</si>
  <si>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</si>
  <si>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</si>
  <si>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</si>
  <si>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</si>
  <si>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</si>
  <si>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</si>
  <si>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</si>
  <si>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</si>
  <si>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</si>
  <si>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</si>
  <si>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</si>
  <si>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</si>
  <si>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</si>
  <si>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</si>
  <si>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</si>
  <si>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</si>
  <si>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</si>
  <si>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</si>
  <si>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</si>
  <si>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</si>
  <si>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</si>
  <si>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</si>
  <si>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</si>
  <si>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</si>
  <si>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</si>
  <si>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</si>
  <si>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</si>
  <si>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</si>
  <si>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</si>
  <si>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</si>
  <si>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</si>
  <si>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</si>
  <si>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</si>
  <si>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</si>
  <si>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</si>
  <si>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</si>
  <si>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</si>
  <si>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</si>
  <si>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</si>
  <si>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</si>
  <si>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</si>
  <si>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</si>
  <si>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</si>
  <si>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</si>
  <si>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</si>
  <si>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</si>
  <si>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</si>
  <si>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</si>
  <si>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</si>
  <si>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</si>
  <si>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</si>
  <si>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</si>
  <si>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</si>
  <si>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</si>
  <si>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</si>
  <si>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</si>
  <si>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</si>
  <si>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</si>
  <si>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</si>
  <si>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</si>
  <si>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</si>
  <si>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</si>
  <si>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</si>
  <si>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</si>
  <si>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</si>
  <si>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</si>
  <si>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</si>
  <si>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</si>
  <si>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</si>
  <si>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</si>
  <si>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</si>
  <si>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</si>
  <si>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</si>
  <si>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</si>
  <si>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</si>
  <si>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</si>
  <si>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</si>
  <si>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</si>
  <si>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</si>
  <si>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</si>
  <si>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</si>
  <si>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</si>
  <si>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</si>
  <si>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</si>
  <si>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</si>
  <si>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</si>
  <si>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</si>
  <si>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</si>
  <si>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</si>
  <si>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</si>
  <si>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</si>
  <si>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</si>
  <si>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</si>
  <si>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</si>
  <si>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</si>
  <si>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</si>
  <si>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</si>
  <si>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</si>
  <si>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</si>
  <si>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</si>
  <si>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</si>
  <si>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</si>
  <si>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</si>
  <si>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</si>
  <si>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</si>
  <si>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</si>
  <si>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</si>
  <si>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</si>
  <si>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</si>
  <si>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</si>
  <si>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</si>
  <si>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</si>
  <si>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</si>
  <si>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</si>
  <si>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</si>
  <si>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</si>
  <si>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</si>
  <si>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</si>
  <si>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</si>
  <si>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</si>
  <si>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</si>
  <si>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</si>
  <si>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</si>
  <si>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</si>
  <si>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</si>
  <si>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</si>
  <si>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</si>
  <si>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</si>
  <si>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</si>
  <si>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</si>
  <si>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</si>
  <si>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</si>
  <si>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</si>
  <si>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</si>
  <si>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</si>
  <si>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</si>
  <si>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</si>
  <si>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</si>
  <si>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</si>
  <si>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</si>
  <si>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</si>
  <si>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</si>
  <si>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</si>
  <si>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</si>
  <si>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</si>
  <si>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</si>
  <si>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</si>
  <si>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</si>
  <si>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</si>
  <si>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</si>
  <si>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</si>
  <si>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</si>
  <si>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</si>
  <si>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</si>
  <si>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</si>
  <si>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</si>
  <si>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</si>
  <si>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</si>
  <si>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</si>
  <si>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</si>
  <si>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</si>
  <si>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</si>
  <si>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</si>
  <si>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</si>
  <si>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</si>
  <si>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</si>
  <si>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</si>
  <si>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</si>
  <si>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</si>
  <si>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</si>
  <si>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</si>
  <si>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</si>
  <si>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</si>
  <si>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</si>
  <si>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</si>
  <si>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</si>
  <si>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</si>
  <si>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</si>
  <si>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</si>
  <si>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</si>
  <si>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</si>
  <si>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</si>
  <si>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</si>
  <si>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</si>
  <si>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</si>
  <si>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</si>
  <si>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</si>
  <si>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</si>
  <si>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</si>
  <si>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</si>
  <si>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</si>
  <si>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</si>
  <si>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</si>
  <si>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</si>
  <si>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</si>
  <si>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</si>
  <si>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</si>
  <si>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</si>
  <si>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</si>
  <si>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</si>
  <si>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</si>
  <si>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</si>
  <si>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</si>
  <si>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</si>
  <si>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</si>
  <si>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</si>
  <si>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</si>
  <si>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</si>
  <si>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</si>
  <si>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</si>
  <si>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</si>
  <si>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</si>
  <si>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</si>
  <si>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</si>
  <si>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</si>
  <si>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</si>
  <si>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</si>
  <si>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</si>
  <si>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</si>
  <si>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</si>
  <si>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</si>
  <si>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</si>
  <si>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</si>
  <si>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</si>
  <si>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</si>
  <si>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</si>
  <si>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</si>
  <si>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</si>
  <si>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</si>
  <si>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</si>
  <si>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</si>
  <si>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</si>
  <si>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</si>
  <si>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</si>
  <si>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</si>
  <si>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</si>
  <si>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</si>
  <si>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</si>
  <si>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</si>
  <si>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</si>
  <si>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</si>
  <si>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</si>
  <si>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</si>
  <si>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</si>
  <si>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</si>
  <si>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</si>
  <si>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</si>
  <si>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</si>
  <si>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</si>
  <si>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</si>
  <si>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</si>
  <si>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</si>
  <si>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</si>
  <si>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</si>
  <si>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</si>
  <si>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</si>
  <si>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</si>
  <si>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</si>
  <si>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</si>
  <si>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</si>
  <si>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</si>
  <si>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</si>
  <si>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</si>
  <si>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</si>
  <si>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</si>
  <si>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</si>
  <si>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</si>
  <si>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</si>
  <si>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</si>
  <si>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</si>
  <si>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</si>
  <si>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</si>
  <si>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</si>
  <si>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</si>
  <si>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</si>
  <si>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</si>
  <si>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</si>
  <si>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</si>
  <si>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</si>
  <si>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</si>
  <si>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</si>
  <si>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</si>
  <si>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</si>
  <si>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</si>
  <si>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</si>
  <si>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</si>
  <si>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</si>
  <si>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</si>
  <si>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</si>
  <si>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</si>
  <si>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</si>
  <si>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</si>
  <si>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</si>
  <si>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</si>
  <si>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</si>
  <si>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</si>
  <si>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</si>
  <si>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</si>
  <si>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</si>
  <si>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</si>
  <si>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</si>
  <si>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</si>
  <si>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</si>
  <si>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</si>
  <si>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</si>
  <si>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</si>
  <si>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</si>
  <si>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</si>
  <si>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</si>
  <si>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</si>
  <si>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</si>
  <si>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</si>
  <si>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</si>
  <si>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</si>
  <si>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</si>
  <si>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</si>
  <si>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</si>
  <si>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</si>
  <si>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</si>
  <si>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</si>
  <si>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</si>
  <si>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</si>
  <si>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</si>
  <si>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</si>
  <si>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</si>
  <si>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</si>
  <si>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</si>
  <si>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</si>
  <si>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</si>
  <si>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</si>
  <si>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</si>
  <si>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</si>
  <si>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</si>
  <si>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</si>
  <si>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</si>
  <si>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</si>
  <si>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</si>
  <si>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</si>
  <si>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</si>
  <si>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</si>
  <si>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</si>
  <si>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</si>
  <si>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</si>
  <si>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</si>
  <si>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</si>
  <si>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</si>
  <si>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</si>
  <si>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</si>
  <si>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</si>
  <si>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</si>
  <si>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</si>
  <si>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</si>
  <si>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</si>
  <si>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</si>
  <si>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</si>
  <si>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</si>
  <si>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</si>
  <si>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</si>
  <si>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</si>
  <si>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</si>
  <si>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</si>
  <si>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</si>
  <si>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</si>
  <si>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</si>
  <si>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</si>
  <si>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</si>
  <si>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</si>
  <si>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</si>
  <si>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</si>
  <si>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</si>
  <si>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</si>
  <si>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</si>
  <si>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</si>
  <si>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</si>
  <si>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</si>
  <si>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</si>
  <si>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</si>
  <si>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</si>
  <si>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</si>
  <si>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</si>
  <si>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</si>
  <si>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</si>
  <si>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</si>
  <si>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</si>
  <si>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</si>
  <si>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</si>
  <si>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</si>
  <si>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</si>
  <si>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</si>
  <si>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</si>
  <si>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</si>
  <si>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</si>
  <si>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</si>
  <si>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</si>
  <si>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</si>
  <si>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</si>
  <si>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</si>
  <si>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</si>
  <si>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</si>
  <si>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</si>
  <si>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</si>
  <si>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</si>
  <si>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</si>
  <si>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</si>
  <si>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</si>
  <si>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</si>
  <si>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</si>
  <si>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</si>
  <si>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</si>
  <si>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</si>
  <si>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</si>
  <si>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</si>
  <si>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</si>
  <si>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</si>
  <si>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</si>
  <si>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</si>
  <si>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</si>
  <si>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</si>
  <si>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</si>
  <si>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</si>
  <si>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</si>
  <si>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</si>
  <si>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</si>
  <si>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</si>
  <si>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</si>
  <si>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</si>
  <si>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</si>
  <si>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</si>
  <si>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</si>
  <si>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</si>
  <si>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</si>
  <si>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</si>
  <si>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</si>
  <si>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</si>
  <si>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</si>
  <si>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</si>
  <si>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</si>
  <si>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</si>
  <si>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</si>
  <si>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</si>
  <si>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</si>
  <si>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</si>
  <si>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</si>
  <si>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</si>
  <si>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</si>
  <si>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</si>
  <si>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</si>
  <si>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</si>
  <si>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</si>
  <si>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</si>
  <si>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</si>
  <si>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</si>
  <si>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</si>
  <si>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</si>
  <si>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</si>
  <si>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</si>
  <si>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</si>
  <si>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</si>
  <si>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</si>
  <si>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</si>
  <si>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</si>
  <si>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</si>
  <si>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</si>
  <si>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</si>
  <si>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</si>
  <si>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</si>
  <si>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</si>
  <si>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</si>
  <si>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</si>
  <si>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</si>
  <si>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</si>
  <si>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</si>
  <si>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</si>
  <si>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</si>
  <si>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</si>
  <si>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</si>
  <si>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</si>
  <si>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</si>
  <si>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</si>
  <si>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</si>
  <si>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</si>
  <si>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</si>
  <si>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</si>
  <si>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</si>
  <si>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</si>
  <si>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</si>
  <si>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</si>
  <si>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</si>
  <si>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</si>
  <si>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</si>
  <si>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</si>
  <si>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</si>
  <si>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</si>
  <si>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</si>
  <si>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</si>
  <si>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</si>
  <si>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</si>
  <si>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</si>
  <si>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</si>
  <si>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</si>
  <si>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</si>
  <si>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</si>
  <si>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</si>
  <si>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</si>
  <si>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</si>
  <si>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</si>
  <si>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</si>
  <si>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</si>
  <si>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</si>
  <si>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</si>
  <si>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</si>
  <si>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</si>
  <si>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</si>
  <si>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</si>
  <si>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</si>
  <si>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</si>
  <si>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</si>
  <si>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</si>
  <si>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</si>
  <si>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</si>
  <si>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</si>
  <si>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</si>
  <si>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</si>
  <si>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</si>
  <si>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</si>
  <si>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</si>
  <si>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</si>
  <si>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</si>
  <si>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</si>
  <si>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</si>
  <si>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</si>
  <si>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</si>
  <si>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</si>
  <si>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</si>
  <si>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</si>
  <si>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</si>
  <si>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</si>
  <si>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</si>
  <si>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</si>
  <si>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</si>
  <si>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</si>
  <si>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</si>
  <si>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</si>
  <si>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</si>
  <si>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</si>
  <si>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</si>
  <si>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</si>
  <si>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</si>
  <si>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</si>
  <si>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</si>
  <si>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</si>
  <si>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</si>
  <si>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</si>
  <si>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</si>
  <si>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</si>
  <si>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</si>
  <si>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</si>
  <si>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</si>
  <si>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</si>
  <si>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</si>
  <si>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</si>
  <si>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</si>
  <si>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</si>
  <si>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</si>
  <si>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</si>
  <si>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</si>
  <si>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</si>
  <si>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</si>
  <si>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</si>
  <si>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</si>
  <si>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</si>
  <si>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</si>
  <si>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</si>
  <si>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</si>
  <si>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</si>
  <si>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</si>
  <si>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</si>
  <si>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</si>
  <si>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</si>
  <si>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</si>
  <si>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</si>
  <si>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</si>
  <si>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</si>
  <si>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</si>
  <si>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</si>
  <si>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</si>
  <si>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</si>
  <si>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</si>
  <si>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</si>
  <si>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</si>
  <si>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</si>
  <si>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</si>
  <si>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</si>
  <si>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</si>
  <si>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</si>
  <si>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</si>
  <si>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</si>
  <si>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</si>
  <si>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</si>
  <si>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</si>
  <si>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</si>
  <si>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</si>
  <si>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</si>
  <si>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</si>
  <si>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</si>
  <si>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</si>
  <si>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</si>
  <si>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</si>
  <si>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</si>
  <si>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</si>
  <si>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</si>
  <si>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</si>
  <si>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</si>
  <si>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</si>
  <si>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</si>
  <si>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</si>
  <si>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</si>
  <si>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</si>
  <si>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</si>
  <si>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</si>
  <si>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</si>
  <si>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</si>
  <si>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</si>
  <si>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</si>
  <si>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</si>
  <si>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</si>
  <si>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</si>
  <si>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</si>
  <si>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</si>
  <si>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</si>
  <si>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</si>
  <si>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</si>
  <si>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</si>
  <si>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</si>
  <si>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</si>
  <si>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</si>
  <si>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</si>
  <si>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</si>
  <si>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</si>
  <si>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</si>
  <si>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</si>
  <si>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</si>
  <si>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</si>
  <si>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</si>
  <si>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</si>
  <si>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</si>
  <si>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</si>
  <si>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</si>
  <si>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</si>
  <si>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</si>
  <si>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</si>
  <si>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</si>
  <si>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</si>
  <si>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</si>
  <si>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</si>
  <si>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</si>
  <si>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</si>
  <si>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</si>
  <si>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</si>
  <si>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</si>
  <si>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</si>
  <si>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</si>
  <si>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</si>
  <si>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</si>
  <si>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</si>
  <si>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</si>
  <si>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</si>
  <si>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</si>
  <si>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</si>
  <si>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</si>
  <si>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</si>
  <si>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</si>
  <si>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</si>
  <si>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</si>
  <si>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</si>
  <si>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</si>
  <si>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</si>
  <si>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</si>
  <si>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</si>
  <si>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</si>
  <si>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</si>
  <si>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</si>
  <si>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</si>
  <si>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</si>
  <si>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</si>
  <si>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</si>
  <si>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</si>
  <si>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</si>
  <si>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</si>
  <si>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</si>
  <si>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</si>
  <si>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</si>
  <si>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</si>
  <si>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</si>
  <si>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</si>
  <si>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</si>
  <si>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</si>
  <si>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</si>
  <si>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</si>
  <si>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</si>
  <si>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</si>
  <si>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</si>
  <si>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</si>
  <si>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</si>
  <si>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</si>
  <si>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</si>
  <si>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</si>
  <si>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</si>
  <si>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</si>
  <si>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</si>
  <si>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</si>
  <si>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</si>
  <si>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</si>
  <si>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</si>
  <si>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</si>
  <si>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</si>
  <si>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</si>
  <si>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</si>
  <si>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</si>
  <si>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</si>
  <si>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</si>
  <si>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</si>
  <si>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</si>
  <si>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</si>
  <si>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</si>
  <si>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</si>
  <si>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</si>
  <si>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</si>
  <si>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</si>
  <si>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</si>
  <si>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</si>
  <si>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</si>
  <si>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</si>
  <si>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</si>
  <si>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</si>
  <si>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</si>
  <si>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</si>
  <si>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</si>
  <si>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</si>
  <si>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</si>
  <si>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</si>
  <si>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</si>
  <si>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</si>
  <si>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</si>
  <si>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</si>
  <si>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</si>
  <si>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</si>
  <si>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</si>
  <si>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</si>
  <si>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</si>
  <si>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</si>
  <si>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</si>
  <si>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</si>
  <si>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</si>
  <si>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</si>
  <si>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</si>
  <si>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</si>
  <si>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</si>
  <si>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</si>
  <si>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</si>
  <si>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</si>
  <si>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</si>
  <si>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</si>
  <si>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</si>
  <si>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</si>
  <si>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</si>
  <si>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</si>
  <si>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</si>
  <si>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</si>
  <si>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</si>
  <si>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</si>
  <si>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</si>
  <si>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</si>
  <si>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</si>
  <si>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</si>
  <si>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</si>
  <si>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</si>
  <si>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</si>
  <si>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</si>
  <si>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</si>
  <si>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</si>
  <si>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</si>
  <si>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</si>
  <si>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</si>
  <si>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</si>
  <si>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</si>
  <si>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</si>
  <si>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</si>
  <si>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</si>
  <si>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</si>
  <si>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</si>
  <si>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</si>
  <si>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</si>
  <si>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</si>
  <si>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</si>
  <si>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</si>
  <si>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</si>
  <si>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</si>
  <si>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</si>
  <si>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</si>
  <si>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</si>
  <si>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</si>
  <si>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</si>
  <si>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</si>
  <si>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</si>
  <si>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</si>
  <si>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</si>
  <si>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</si>
  <si>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</si>
  <si>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</si>
  <si>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</si>
  <si>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</si>
  <si>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</si>
  <si>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</si>
  <si>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</si>
  <si>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</si>
  <si>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</si>
  <si>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</si>
  <si>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</si>
  <si>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</si>
  <si>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</si>
  <si>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</si>
  <si>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</si>
  <si>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</si>
  <si>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</si>
  <si>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</si>
  <si>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</si>
  <si>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</si>
  <si>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</si>
  <si>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</si>
  <si>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</si>
  <si>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</si>
  <si>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</si>
  <si>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</si>
  <si>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</si>
  <si>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</si>
  <si>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</si>
  <si>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</si>
  <si>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</si>
  <si>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</si>
  <si>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</si>
  <si>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</si>
  <si>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</si>
  <si>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</si>
  <si>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</si>
  <si>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</si>
  <si>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</si>
  <si>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</si>
  <si>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</si>
  <si>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</si>
  <si>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</si>
  <si>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</si>
  <si>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</si>
  <si>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</si>
  <si>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</si>
  <si>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</si>
  <si>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</si>
  <si>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</si>
  <si>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</si>
  <si>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</si>
  <si>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</si>
  <si>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</si>
  <si>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</si>
  <si>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</si>
  <si>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</si>
  <si>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</si>
  <si>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</si>
  <si>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</si>
  <si>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</si>
  <si>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</si>
  <si>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</si>
  <si>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</si>
  <si>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</si>
  <si>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</si>
  <si>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</si>
  <si>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</si>
  <si>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</si>
  <si>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</si>
  <si>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</si>
  <si>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</si>
  <si>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</si>
  <si>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</si>
  <si>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</si>
  <si>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</si>
  <si>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</si>
  <si>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</si>
  <si>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</si>
  <si>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</si>
  <si>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</si>
  <si>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</si>
  <si>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</si>
  <si>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</si>
  <si>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</si>
  <si>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</si>
  <si>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</si>
  <si>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</si>
  <si>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</si>
  <si>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</si>
  <si>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</si>
  <si>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</si>
  <si>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</si>
  <si>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</si>
  <si>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</si>
  <si>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</si>
  <si>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</si>
  <si>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</si>
  <si>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</si>
  <si>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</si>
  <si>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</si>
  <si>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</si>
  <si>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</si>
  <si>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</si>
  <si>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</si>
  <si>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</si>
  <si>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</si>
  <si>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</si>
  <si>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</si>
  <si>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</si>
  <si>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</si>
  <si>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</si>
  <si>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</si>
  <si>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</si>
  <si>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</si>
  <si>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</si>
  <si>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</si>
  <si>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</si>
  <si>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</si>
  <si>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</si>
  <si>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</si>
  <si>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</si>
  <si>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</si>
  <si>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</si>
  <si>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</si>
  <si>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</si>
  <si>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</si>
  <si>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</si>
  <si>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</si>
  <si>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</si>
  <si>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</si>
  <si>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</si>
  <si>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</si>
  <si>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</si>
  <si>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</si>
  <si>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</si>
  <si>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</si>
  <si>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</si>
  <si>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</si>
  <si>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</si>
  <si>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</si>
  <si>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</si>
  <si>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</si>
  <si>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</si>
  <si>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</si>
  <si>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</si>
  <si>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</si>
  <si>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</si>
  <si>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</si>
  <si>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</si>
  <si>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</si>
  <si>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</si>
  <si>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</si>
  <si>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</si>
  <si>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</si>
  <si>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</si>
  <si>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</si>
  <si>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</si>
  <si>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</si>
  <si>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</si>
  <si>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</si>
  <si>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</si>
  <si>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</si>
  <si>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</si>
  <si>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</si>
  <si>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</si>
  <si>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</si>
  <si>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</si>
  <si>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</si>
  <si>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</si>
  <si>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</si>
  <si>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</si>
  <si>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</si>
  <si>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</si>
  <si>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</si>
  <si>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</si>
  <si>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</si>
  <si>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</si>
  <si>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</si>
  <si>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</si>
  <si>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</si>
  <si>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</si>
  <si>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</si>
  <si>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</si>
  <si>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</si>
  <si>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</si>
  <si>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</si>
  <si>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</si>
  <si>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</si>
  <si>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</si>
  <si>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</si>
  <si>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</si>
  <si>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</si>
  <si>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</si>
  <si>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</si>
  <si>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</si>
  <si>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</si>
  <si>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</si>
  <si>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</si>
  <si>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</si>
  <si>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</si>
  <si>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</si>
  <si>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</si>
  <si>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</si>
  <si>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</si>
  <si>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</si>
  <si>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</si>
  <si>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</si>
  <si>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</si>
  <si>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</si>
  <si>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</si>
  <si>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</si>
  <si>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</si>
  <si>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</si>
  <si>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</si>
  <si>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</si>
  <si>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</si>
  <si>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</si>
  <si>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</si>
  <si>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</si>
  <si>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</si>
  <si>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</si>
  <si>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</si>
  <si>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</si>
  <si>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</si>
  <si>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</si>
  <si>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</si>
  <si>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</si>
  <si>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</si>
  <si>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</si>
  <si>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</si>
  <si>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</si>
  <si>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</si>
  <si>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</si>
  <si>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</si>
  <si>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</si>
  <si>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</si>
  <si>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</si>
  <si>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</si>
  <si>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</si>
  <si>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</si>
  <si>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</si>
  <si>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</si>
  <si>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</si>
  <si>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</si>
  <si>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</si>
  <si>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</si>
  <si>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</si>
  <si>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</si>
  <si>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</si>
  <si>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</si>
  <si>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</si>
  <si>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</si>
  <si>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</si>
  <si>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</si>
  <si>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</si>
  <si>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</si>
  <si>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</si>
  <si>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</si>
  <si>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</si>
  <si>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</si>
  <si>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</si>
  <si>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</si>
  <si>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</si>
  <si>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</si>
  <si>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</si>
  <si>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</si>
  <si>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</si>
  <si>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</si>
  <si>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</si>
  <si>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</si>
  <si>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</si>
  <si>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</si>
  <si>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</si>
  <si>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</si>
  <si>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</si>
  <si>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</si>
  <si>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</si>
  <si>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</si>
  <si>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</si>
  <si>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</si>
  <si>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</si>
  <si>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</si>
  <si>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</si>
  <si>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</si>
  <si>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</si>
  <si>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</si>
  <si>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</si>
  <si>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</si>
  <si>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</si>
  <si>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</si>
  <si>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</si>
  <si>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</si>
  <si>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</si>
  <si>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</si>
  <si>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</si>
  <si>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</si>
  <si>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</si>
  <si>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</si>
  <si>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</si>
  <si>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</si>
  <si>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</si>
  <si>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</si>
  <si>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</si>
  <si>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</si>
  <si>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</si>
  <si>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</si>
  <si>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</si>
  <si>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</si>
  <si>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</si>
  <si>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</si>
  <si>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</si>
  <si>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</si>
  <si>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</si>
  <si>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</si>
  <si>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</si>
  <si>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</si>
  <si>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</si>
  <si>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</si>
  <si>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</si>
  <si>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</si>
  <si>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</si>
  <si>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</si>
  <si>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</si>
  <si>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</si>
  <si>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</si>
  <si>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</si>
  <si>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</si>
  <si>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</si>
  <si>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</si>
  <si>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</si>
  <si>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</si>
  <si>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</si>
  <si>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</si>
  <si>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</si>
  <si>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</si>
  <si>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</si>
  <si>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</si>
  <si>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</si>
  <si>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</si>
  <si>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</si>
  <si>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</si>
  <si>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</si>
  <si>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</si>
  <si>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</si>
  <si>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</si>
  <si>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</si>
  <si>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</si>
  <si>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</si>
  <si>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</si>
  <si>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</si>
  <si>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</si>
  <si>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</si>
  <si>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</si>
  <si>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</si>
  <si>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</si>
  <si>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</si>
  <si>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</si>
  <si>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</si>
  <si>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</si>
  <si>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</si>
  <si>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</si>
  <si>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</si>
  <si>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</si>
  <si>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</si>
  <si>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</si>
  <si>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</si>
  <si>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</si>
  <si>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</si>
  <si>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</si>
  <si>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</si>
  <si>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</si>
  <si>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</si>
  <si>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</si>
  <si>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</si>
  <si>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</si>
  <si>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</si>
  <si>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</si>
  <si>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</si>
  <si>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</si>
  <si>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</si>
  <si>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</si>
  <si>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</si>
  <si>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</si>
  <si>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</si>
  <si>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</si>
  <si>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</si>
  <si>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</si>
  <si>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</si>
  <si>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</si>
  <si>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</si>
  <si>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</si>
  <si>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</si>
  <si>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</si>
  <si>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</si>
  <si>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</si>
  <si>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</si>
  <si>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</si>
  <si>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</si>
  <si>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</si>
  <si>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</si>
  <si>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</si>
  <si>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</si>
  <si>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</si>
  <si>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</si>
  <si>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</si>
  <si>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</si>
  <si>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</si>
  <si>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</si>
  <si>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</si>
  <si>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</si>
  <si>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</si>
  <si>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</si>
  <si>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</si>
  <si>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</si>
  <si>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</si>
  <si>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</si>
  <si>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</si>
  <si>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</si>
  <si>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</si>
  <si>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</si>
  <si>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</si>
  <si>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</si>
  <si>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</si>
  <si>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</si>
  <si>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</si>
  <si>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</si>
  <si>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</si>
  <si>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</si>
  <si>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</si>
  <si>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</si>
  <si>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</si>
  <si>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</si>
  <si>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</si>
  <si>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</si>
  <si>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</si>
  <si>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</si>
  <si>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</si>
  <si>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</si>
  <si>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</si>
  <si>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</si>
  <si>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</si>
  <si>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</si>
  <si>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</si>
  <si>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</si>
  <si>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</si>
  <si>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</si>
  <si>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</si>
  <si>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</si>
  <si>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</si>
  <si>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</si>
  <si>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</si>
  <si>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</si>
  <si>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</si>
  <si>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</si>
  <si>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</si>
  <si>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</si>
  <si>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</si>
  <si>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</si>
  <si>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</si>
  <si>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</si>
  <si>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</si>
  <si>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</si>
  <si>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</si>
  <si>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</si>
  <si>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</si>
  <si>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</si>
  <si>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</si>
  <si>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</si>
  <si>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</si>
  <si>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</si>
  <si>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</si>
  <si>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</si>
  <si>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</si>
  <si>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</si>
  <si>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</si>
  <si>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</si>
  <si>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</si>
  <si>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</si>
  <si>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</si>
  <si>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</si>
  <si>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</si>
  <si>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</si>
  <si>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</si>
  <si>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</si>
  <si>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</si>
  <si>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</si>
  <si>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</si>
  <si>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</si>
  <si>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</si>
  <si>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</si>
  <si>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</si>
  <si>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</si>
  <si>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</si>
  <si>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</si>
  <si>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</si>
  <si>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</si>
  <si>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</si>
  <si>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</si>
  <si>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</si>
  <si>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</si>
  <si>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</si>
  <si>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</si>
  <si>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</si>
  <si>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</si>
  <si>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</si>
  <si>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</si>
  <si>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</si>
  <si>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</si>
  <si>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</si>
  <si>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</si>
  <si>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</si>
  <si>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</si>
  <si>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</si>
  <si>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</si>
  <si>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</si>
  <si>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</si>
  <si>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</si>
  <si>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</si>
  <si>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</si>
  <si>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</si>
  <si>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</si>
  <si>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</si>
  <si>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</si>
  <si>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</si>
  <si>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</si>
  <si>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</si>
  <si>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</si>
  <si>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</si>
  <si>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</si>
  <si>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</si>
  <si>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</si>
  <si>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</si>
  <si>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</si>
  <si>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</si>
  <si>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</si>
  <si>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</si>
  <si>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</si>
  <si>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</si>
  <si>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</si>
  <si>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</si>
  <si>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</si>
  <si>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</si>
  <si>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</si>
  <si>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</si>
  <si>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</si>
  <si>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</si>
  <si>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</si>
  <si>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</si>
  <si>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</si>
  <si>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</si>
  <si>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</si>
  <si>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</si>
  <si>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</si>
  <si>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</si>
  <si>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</si>
  <si>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</si>
  <si>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</si>
  <si>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</si>
  <si>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</si>
  <si>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</si>
  <si>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</si>
  <si>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</si>
  <si>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</si>
  <si>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</si>
  <si>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</si>
  <si>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</si>
  <si>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</si>
  <si>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</si>
  <si>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</si>
  <si>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</si>
  <si>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</si>
  <si>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</si>
  <si>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</si>
  <si>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</si>
  <si>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</si>
  <si>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</si>
  <si>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</si>
  <si>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</si>
  <si>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</si>
  <si>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</si>
  <si>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</si>
  <si>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</si>
  <si>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</si>
  <si>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</si>
  <si>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</si>
  <si>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</si>
  <si>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</si>
  <si>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</si>
  <si>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</si>
  <si>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</si>
  <si>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</si>
  <si>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</si>
  <si>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</si>
  <si>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</si>
  <si>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</si>
  <si>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</si>
  <si>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</si>
  <si>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</si>
  <si>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</si>
  <si>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</si>
  <si>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</si>
  <si>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</si>
  <si>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</si>
  <si>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</si>
  <si>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</si>
  <si>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</si>
  <si>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</si>
  <si>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</si>
  <si>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</si>
  <si>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</si>
  <si>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</si>
  <si>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</si>
  <si>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</si>
  <si>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</si>
  <si>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</si>
  <si>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</si>
  <si>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</si>
  <si>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</si>
  <si>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</si>
  <si>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</si>
  <si>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</si>
  <si>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</si>
  <si>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</si>
  <si>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</si>
  <si>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</si>
  <si>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</si>
  <si>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</si>
  <si>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</si>
  <si>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</si>
  <si>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</si>
  <si>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</si>
  <si>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</si>
  <si>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</si>
  <si>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</si>
  <si>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</si>
  <si>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</si>
  <si>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</si>
  <si>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</si>
  <si>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</si>
  <si>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</si>
  <si>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</si>
  <si>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</si>
  <si>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</si>
  <si>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</si>
  <si>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</si>
  <si>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</si>
  <si>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</si>
  <si>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</si>
  <si>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</si>
  <si>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</si>
  <si>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</si>
  <si>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</si>
  <si>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</si>
  <si>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</si>
  <si>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</si>
  <si>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</si>
  <si>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</si>
  <si>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</si>
  <si>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</si>
  <si>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</si>
  <si>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</si>
  <si>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</si>
  <si>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</si>
  <si>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</si>
  <si>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</si>
  <si>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</si>
  <si>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</si>
  <si>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</si>
  <si>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</si>
  <si>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</si>
  <si>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</si>
  <si>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</si>
  <si>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</si>
  <si>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</si>
  <si>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</si>
  <si>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</si>
  <si>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</si>
  <si>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</si>
  <si>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</si>
  <si>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</si>
  <si>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</si>
  <si>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</si>
  <si>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</si>
  <si>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</si>
  <si>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</si>
  <si>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</si>
  <si>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</si>
  <si>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</si>
  <si>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</si>
  <si>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</si>
  <si>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</si>
  <si>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</si>
  <si>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</si>
  <si>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</si>
  <si>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</si>
  <si>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</si>
  <si>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</si>
  <si>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</si>
  <si>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</si>
  <si>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</si>
  <si>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</si>
  <si>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</si>
  <si>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</si>
  <si>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</si>
  <si>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</si>
  <si>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</si>
  <si>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</si>
  <si>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</si>
  <si>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</si>
  <si>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</si>
  <si>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</si>
  <si>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</si>
  <si>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</si>
  <si>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</si>
  <si>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</si>
  <si>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</si>
  <si>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</si>
  <si>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</si>
  <si>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</si>
  <si>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</si>
  <si>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</si>
  <si>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</si>
  <si>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</si>
  <si>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</si>
  <si>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</si>
  <si>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</si>
  <si>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</si>
  <si>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</si>
  <si>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</si>
  <si>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</si>
  <si>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</si>
  <si>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</si>
  <si>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</si>
  <si>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</si>
  <si>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</si>
  <si>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</si>
  <si>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</si>
  <si>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</si>
  <si>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</si>
  <si>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</si>
  <si>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</si>
  <si>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</si>
  <si>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</si>
  <si>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</si>
  <si>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</si>
  <si>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</si>
  <si>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</si>
  <si>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</si>
  <si>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</si>
  <si>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</si>
  <si>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</si>
  <si>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</si>
  <si>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</si>
  <si>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</si>
  <si>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</si>
  <si>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</si>
  <si>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</si>
  <si>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</si>
  <si>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</si>
  <si>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</si>
  <si>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</si>
  <si>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</si>
  <si>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</si>
  <si>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</si>
  <si>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</si>
  <si>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</si>
  <si>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</si>
  <si>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</si>
  <si>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</si>
  <si>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</si>
  <si>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</si>
  <si>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</si>
  <si>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</si>
  <si>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</si>
  <si>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</si>
  <si>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</si>
  <si>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</si>
  <si>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</si>
  <si>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</si>
  <si>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</si>
  <si>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</si>
  <si>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</si>
  <si>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</si>
  <si>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</si>
  <si>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</si>
  <si>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</si>
  <si>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</si>
  <si>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</si>
  <si>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</si>
  <si>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</si>
  <si>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</si>
  <si>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</si>
  <si>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</si>
  <si>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</si>
  <si>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</si>
  <si>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</si>
  <si>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</si>
  <si>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</si>
  <si>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</si>
  <si>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</si>
  <si>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</si>
  <si>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</si>
  <si>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</si>
  <si>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</si>
  <si>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</si>
  <si>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</si>
  <si>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</si>
  <si>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</si>
  <si>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</si>
  <si>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</si>
  <si>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</si>
  <si>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</si>
  <si>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</si>
  <si>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</si>
  <si>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</si>
  <si>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</si>
  <si>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</si>
  <si>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</si>
  <si>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</si>
  <si>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</si>
  <si>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</si>
  <si>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</si>
  <si>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</si>
  <si>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</si>
  <si>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</si>
  <si>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</si>
  <si>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</si>
  <si>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</si>
  <si>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</si>
  <si>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</si>
  <si>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</si>
  <si>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</si>
  <si>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</si>
  <si>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</si>
  <si>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</si>
  <si>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</si>
  <si>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</si>
  <si>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</si>
  <si>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</si>
  <si>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</si>
  <si>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</si>
  <si>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</si>
  <si>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</si>
  <si>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</si>
  <si>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</si>
  <si>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</si>
  <si>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</si>
  <si>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</si>
  <si>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</si>
  <si>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</si>
  <si>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</si>
  <si>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</si>
  <si>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</si>
  <si>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</si>
  <si>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</si>
  <si>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</si>
  <si>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</si>
  <si>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</si>
  <si>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</si>
  <si>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</si>
  <si>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</si>
  <si>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</si>
  <si>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</si>
  <si>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</si>
  <si>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</si>
  <si>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</si>
  <si>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</si>
  <si>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</si>
  <si>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</si>
  <si>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</si>
  <si>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</si>
  <si>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</si>
  <si>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</si>
  <si>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</si>
  <si>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</si>
  <si>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</si>
  <si>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</si>
  <si>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</si>
  <si>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</si>
  <si>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</si>
  <si>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</si>
  <si>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</si>
  <si>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</si>
  <si>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</si>
  <si>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</si>
  <si>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</si>
  <si>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</si>
  <si>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</si>
  <si>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</si>
  <si>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</si>
  <si>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</si>
  <si>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</si>
  <si>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</si>
  <si>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</si>
  <si>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</si>
  <si>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</si>
  <si>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</si>
  <si>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</si>
  <si>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</si>
  <si>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</si>
  <si>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</si>
  <si>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</si>
  <si>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</si>
  <si>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</si>
  <si>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</si>
  <si>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</si>
  <si>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</si>
  <si>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</si>
  <si>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</si>
  <si>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</si>
  <si>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</si>
  <si>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</si>
  <si>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</si>
  <si>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</si>
  <si>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</si>
  <si>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</si>
  <si>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</si>
  <si>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</si>
  <si>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</si>
  <si>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</si>
  <si>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</si>
  <si>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</si>
  <si>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</si>
  <si>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</si>
  <si>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</si>
  <si>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</si>
  <si>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</si>
  <si>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</si>
  <si>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</si>
  <si>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</si>
  <si>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</si>
  <si>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</si>
  <si>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</si>
  <si>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</si>
  <si>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</si>
  <si>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</si>
  <si>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</si>
  <si>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</si>
  <si>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</si>
  <si>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</si>
  <si>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</si>
  <si>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</si>
  <si>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</si>
  <si>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</si>
  <si>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</si>
  <si>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</si>
  <si>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</si>
  <si>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</si>
  <si>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</si>
  <si>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</si>
  <si>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</si>
  <si>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</si>
  <si>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</si>
  <si>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</si>
  <si>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</si>
  <si>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</si>
  <si>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</si>
  <si>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</si>
  <si>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</si>
  <si>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</si>
  <si>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</si>
  <si>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</si>
  <si>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</si>
  <si>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</si>
  <si>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</si>
  <si>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</si>
  <si>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</si>
  <si>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</si>
  <si>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</si>
  <si>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</si>
  <si>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</si>
  <si>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</si>
  <si>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</si>
  <si>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</si>
  <si>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</si>
  <si>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</si>
  <si>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</si>
  <si>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</si>
  <si>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</si>
  <si>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</si>
  <si>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</si>
  <si>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</si>
  <si>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</si>
  <si>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</si>
  <si>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</si>
  <si>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</si>
  <si>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</si>
  <si>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</si>
  <si>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</si>
  <si>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</si>
  <si>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</si>
  <si>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</si>
  <si>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</si>
  <si>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</si>
  <si>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</si>
  <si>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</si>
  <si>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</si>
  <si>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</si>
  <si>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</si>
  <si>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</si>
  <si>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</si>
  <si>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</si>
  <si>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</si>
  <si>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</si>
  <si>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</si>
  <si>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</si>
  <si>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</si>
  <si>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</si>
  <si>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</si>
  <si>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</si>
  <si>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</si>
  <si>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</si>
  <si>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</si>
  <si>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</si>
  <si>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</si>
  <si>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</si>
  <si>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</si>
  <si>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</si>
  <si>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</si>
  <si>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</si>
  <si>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</si>
  <si>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</si>
  <si>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</si>
  <si>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</si>
  <si>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</si>
  <si>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</si>
  <si>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</si>
  <si>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</si>
  <si>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</si>
  <si>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</si>
  <si>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</si>
  <si>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</si>
  <si>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</si>
  <si>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</si>
  <si>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</si>
  <si>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</si>
  <si>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</si>
  <si>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</si>
  <si>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</si>
  <si>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</si>
  <si>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</si>
  <si>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</si>
  <si>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</si>
  <si>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</si>
  <si>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</si>
  <si>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</si>
  <si>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</si>
  <si>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</si>
  <si>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</si>
  <si>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</si>
  <si>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</si>
  <si>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</si>
  <si>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</si>
  <si>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</si>
  <si>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</si>
  <si>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</si>
  <si>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</si>
  <si>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</si>
  <si>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</si>
  <si>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</si>
  <si>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</si>
  <si>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</si>
  <si>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</si>
  <si>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</si>
  <si>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</si>
  <si>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</si>
  <si>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</si>
  <si>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</si>
  <si>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</si>
  <si>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</si>
  <si>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</si>
  <si>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</si>
  <si>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</si>
  <si>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</si>
  <si>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</si>
  <si>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</si>
  <si>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</si>
  <si>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</si>
  <si>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</si>
  <si>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</si>
  <si>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</si>
  <si>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</si>
  <si>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</si>
  <si>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</si>
  <si>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</si>
  <si>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</si>
  <si>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</si>
  <si>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</si>
  <si>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</si>
  <si>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</si>
  <si>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</si>
  <si>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</si>
  <si>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</si>
  <si>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</si>
  <si>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</si>
  <si>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</si>
  <si>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</si>
  <si>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</si>
  <si>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</si>
  <si>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</si>
  <si>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</si>
  <si>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</si>
  <si>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</si>
  <si>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</si>
  <si>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</si>
  <si>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</si>
  <si>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</si>
  <si>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</si>
  <si>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</si>
  <si>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</si>
  <si>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</si>
  <si>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</si>
  <si>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</si>
  <si>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</si>
  <si>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</si>
  <si>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</si>
  <si>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</si>
  <si>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</si>
  <si>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</si>
  <si>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</si>
  <si>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</si>
  <si>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</si>
  <si>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</si>
  <si>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</si>
  <si>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</si>
  <si>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</si>
  <si>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</si>
  <si>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</si>
  <si>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</si>
  <si>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</si>
  <si>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</si>
  <si>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</si>
  <si>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</si>
  <si>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</si>
  <si>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</si>
  <si>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</si>
  <si>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</si>
  <si>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</si>
  <si>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</si>
  <si>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</si>
  <si>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</si>
  <si>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</si>
  <si>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</si>
  <si>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</si>
  <si>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</si>
  <si>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</si>
  <si>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</si>
  <si>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</si>
  <si>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</si>
  <si>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</si>
  <si>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</si>
  <si>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</si>
  <si>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</si>
  <si>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</si>
  <si>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</si>
  <si>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</si>
  <si>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</si>
  <si>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</si>
  <si>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</si>
  <si>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</si>
  <si>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</si>
  <si>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</si>
  <si>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</si>
  <si>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</si>
  <si>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</si>
  <si>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</si>
  <si>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</si>
  <si>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</si>
  <si>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</si>
  <si>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</si>
  <si>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</si>
  <si>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</si>
  <si>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</si>
  <si>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</si>
  <si>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</si>
  <si>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</si>
  <si>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</si>
  <si>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</si>
  <si>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</si>
  <si>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</si>
  <si>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</si>
  <si>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</si>
  <si>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</si>
  <si>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</si>
  <si>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</si>
  <si>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</si>
  <si>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</si>
  <si>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</si>
  <si>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</si>
  <si>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</si>
  <si>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</si>
  <si>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</si>
  <si>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</si>
  <si>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</si>
  <si>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</si>
  <si>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</si>
  <si>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</si>
  <si>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</si>
  <si>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</si>
  <si>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</si>
  <si>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</si>
  <si>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</si>
  <si>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</si>
  <si>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</si>
  <si>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</si>
  <si>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</si>
  <si>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</si>
  <si>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</si>
  <si>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</si>
  <si>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</si>
  <si>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</si>
  <si>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</si>
  <si>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</si>
  <si>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</si>
  <si>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</si>
  <si>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</si>
  <si>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</si>
  <si>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</si>
  <si>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</si>
  <si>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</si>
  <si>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</si>
  <si>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</si>
  <si>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</si>
  <si>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</si>
  <si>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</si>
  <si>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</si>
  <si>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</si>
  <si>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</si>
  <si>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</si>
  <si>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</si>
  <si>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</si>
  <si>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</si>
  <si>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</si>
  <si>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</si>
  <si>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</si>
  <si>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</si>
  <si>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</si>
  <si>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</si>
  <si>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</si>
  <si>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</si>
  <si>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</si>
  <si>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</si>
  <si>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</si>
  <si>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</si>
  <si>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</si>
  <si>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</si>
  <si>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</si>
  <si>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</si>
  <si>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</si>
  <si>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</si>
  <si>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</si>
  <si>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</si>
  <si>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</si>
  <si>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</si>
  <si>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</si>
  <si>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</si>
  <si>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</si>
  <si>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</si>
  <si>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</si>
  <si>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</si>
  <si>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</si>
  <si>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</si>
  <si>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</si>
  <si>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</si>
  <si>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</si>
  <si>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</si>
  <si>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</si>
  <si>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</si>
  <si>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</si>
  <si>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</si>
  <si>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</si>
  <si>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</si>
  <si>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</si>
  <si>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</si>
  <si>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</si>
  <si>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</si>
  <si>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</si>
  <si>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</si>
  <si>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</si>
  <si>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</si>
  <si>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</si>
  <si>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</si>
  <si>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</si>
  <si>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</si>
  <si>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</si>
  <si>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</si>
  <si>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</si>
  <si>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</si>
  <si>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</si>
  <si>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</si>
  <si>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</si>
  <si>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</si>
  <si>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</si>
  <si>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</si>
  <si>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</si>
  <si>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</si>
  <si>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</si>
  <si>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</si>
  <si>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</si>
  <si>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</si>
  <si>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</si>
  <si>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</si>
  <si>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</si>
  <si>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</si>
  <si>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</si>
  <si>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</si>
  <si>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</si>
  <si>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</si>
  <si>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</si>
  <si>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</si>
  <si>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</si>
  <si>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</si>
  <si>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</si>
  <si>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</si>
  <si>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</si>
  <si>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</si>
  <si>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</si>
  <si>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</si>
  <si>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</si>
  <si>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</si>
  <si>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</si>
  <si>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</si>
  <si>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</si>
  <si>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</si>
  <si>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</si>
  <si>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</si>
  <si>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</si>
  <si>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</si>
  <si>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</si>
  <si>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</si>
  <si>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</si>
  <si>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</si>
  <si>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</si>
  <si>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</si>
  <si>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</si>
  <si>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</si>
  <si>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</si>
  <si>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</si>
  <si>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</si>
  <si>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</si>
  <si>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</si>
  <si>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</si>
  <si>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</si>
  <si>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</si>
  <si>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</si>
  <si>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</si>
  <si>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</si>
  <si>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</si>
  <si>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</si>
  <si>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</si>
  <si>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</si>
  <si>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</si>
  <si>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</si>
  <si>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</si>
  <si>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</si>
  <si>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</si>
  <si>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</si>
  <si>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</si>
  <si>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</si>
  <si>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</si>
  <si>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</si>
  <si>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</si>
  <si>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</si>
  <si>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</si>
  <si>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</si>
  <si>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</si>
  <si>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</si>
  <si>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</si>
  <si>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</si>
  <si>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</si>
  <si>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</si>
  <si>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</si>
  <si>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</si>
  <si>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</si>
  <si>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</si>
  <si>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</si>
  <si>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</si>
  <si>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</si>
  <si>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</si>
  <si>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</si>
  <si>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</si>
  <si>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</si>
  <si>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</si>
  <si>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</si>
  <si>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</si>
  <si>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</si>
  <si>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</si>
  <si>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</si>
  <si>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</si>
  <si>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</si>
  <si>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</si>
  <si>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</si>
  <si>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</si>
  <si>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</si>
  <si>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</si>
  <si>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</si>
  <si>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</si>
  <si>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</si>
  <si>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</si>
  <si>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</si>
  <si>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</si>
  <si>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</si>
  <si>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</si>
  <si>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</si>
  <si>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</si>
  <si>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</si>
  <si>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</si>
  <si>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</si>
  <si>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</si>
  <si>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</si>
  <si>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</si>
  <si>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</si>
  <si>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</si>
  <si>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</si>
  <si>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</si>
  <si>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</si>
  <si>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</si>
  <si>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</si>
  <si>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</si>
  <si>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</si>
  <si>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</si>
  <si>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</si>
  <si>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</si>
  <si>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</si>
  <si>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</si>
  <si>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</si>
  <si>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</si>
  <si>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</si>
  <si>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</si>
  <si>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</si>
  <si>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</si>
  <si>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</si>
  <si>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</si>
  <si>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</si>
  <si>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</si>
  <si>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</si>
  <si>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</si>
  <si>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</si>
  <si>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</si>
  <si>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</si>
  <si>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</si>
  <si>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</si>
  <si>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</si>
  <si>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</si>
  <si>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</si>
  <si>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</si>
  <si>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</si>
  <si>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</si>
  <si>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</si>
  <si>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</si>
  <si>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</si>
  <si>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</si>
  <si>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</si>
  <si>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</si>
  <si>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</si>
  <si>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</si>
  <si>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</si>
  <si>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</si>
  <si>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</si>
  <si>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</si>
  <si>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</si>
  <si>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</si>
  <si>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</si>
  <si>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</si>
  <si>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</si>
  <si>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</si>
  <si>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</si>
  <si>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</si>
  <si>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</si>
  <si>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</si>
  <si>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</si>
  <si>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</si>
  <si>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</si>
  <si>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</si>
  <si>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</si>
  <si>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</si>
  <si>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</si>
  <si>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</si>
  <si>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</si>
  <si>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</si>
  <si>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</si>
  <si>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</si>
  <si>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</si>
  <si>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</si>
  <si>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</si>
  <si>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</si>
  <si>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</si>
  <si>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</si>
  <si>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</si>
  <si>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</si>
  <si>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</si>
  <si>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</si>
  <si>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</si>
  <si>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</si>
  <si>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</si>
  <si>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</si>
  <si>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</si>
  <si>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</si>
  <si>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</si>
  <si>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</si>
  <si>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</si>
  <si>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</si>
  <si>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</si>
  <si>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</si>
  <si>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</si>
  <si>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</si>
  <si>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</si>
  <si>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</si>
  <si>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</si>
  <si>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</si>
  <si>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</si>
  <si>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</si>
  <si>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</si>
  <si>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</si>
  <si>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</si>
  <si>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</si>
  <si>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</si>
  <si>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</si>
  <si>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</si>
  <si>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</si>
  <si>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</si>
  <si>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</si>
  <si>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</si>
  <si>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</si>
  <si>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</si>
  <si>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</si>
  <si>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</si>
  <si>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</si>
  <si>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</si>
  <si>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</si>
  <si>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</si>
  <si>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</si>
  <si>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</si>
  <si>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</si>
  <si>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</si>
  <si>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</si>
  <si>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</si>
  <si>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</si>
  <si>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</si>
  <si>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</si>
  <si>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</si>
  <si>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</si>
  <si>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</si>
  <si>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</si>
  <si>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</si>
  <si>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</si>
  <si>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</si>
  <si>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</si>
  <si>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</si>
  <si>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</si>
  <si>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</si>
  <si>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</si>
  <si>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</si>
  <si>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</si>
  <si>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</si>
  <si>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</si>
  <si>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</si>
  <si>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</si>
  <si>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</si>
  <si>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</si>
  <si>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</si>
  <si>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</si>
  <si>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</si>
  <si>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</si>
  <si>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</si>
  <si>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</si>
  <si>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</si>
  <si>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</si>
  <si>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</si>
  <si>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</si>
  <si>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</si>
  <si>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</si>
  <si>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</si>
  <si>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</si>
  <si>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</si>
  <si>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</si>
  <si>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</si>
  <si>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</si>
  <si>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</si>
  <si>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</si>
  <si>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</si>
  <si>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</si>
  <si>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</si>
  <si>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</si>
  <si>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</si>
  <si>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</si>
  <si>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</si>
  <si>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</si>
  <si>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</si>
  <si>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</si>
  <si>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</si>
  <si>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</si>
  <si>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</si>
  <si>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</si>
  <si>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</si>
  <si>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</si>
  <si>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</si>
  <si>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</si>
  <si>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</si>
  <si>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</si>
  <si>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</si>
  <si>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</si>
  <si>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</si>
  <si>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</si>
  <si>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</si>
  <si>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</si>
  <si>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</si>
  <si>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</si>
  <si>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</si>
  <si>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</si>
  <si>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</si>
  <si>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</si>
  <si>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</si>
  <si>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</si>
  <si>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</si>
  <si>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</si>
  <si>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</si>
  <si>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</si>
  <si>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</si>
  <si>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</si>
  <si>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</si>
  <si>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</si>
  <si>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</si>
  <si>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</si>
  <si>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</si>
  <si>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</si>
  <si>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</si>
  <si>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</si>
  <si>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</si>
  <si>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</si>
  <si>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</si>
  <si>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</si>
  <si>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</si>
  <si>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</si>
  <si>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</si>
  <si>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</si>
  <si>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</si>
  <si>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</si>
  <si>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</si>
  <si>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</si>
  <si>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</si>
  <si>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</si>
  <si>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</si>
  <si>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</si>
  <si>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</si>
  <si>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</si>
  <si>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</si>
  <si>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</si>
  <si>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</si>
  <si>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</si>
  <si>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</si>
  <si>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</si>
  <si>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</si>
  <si>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</si>
  <si>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</si>
  <si>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</si>
  <si>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</si>
  <si>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</si>
  <si>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</si>
  <si>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</si>
  <si>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</si>
  <si>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</si>
  <si>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</si>
  <si>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</si>
  <si>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</si>
  <si>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</si>
  <si>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</si>
  <si>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</si>
  <si>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</si>
  <si>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</si>
  <si>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</si>
  <si>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</si>
  <si>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</si>
  <si>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</si>
  <si>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</si>
  <si>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</si>
  <si>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</si>
  <si>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</si>
  <si>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</si>
  <si>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</si>
  <si>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</si>
  <si>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</si>
  <si>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</si>
  <si>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</si>
  <si>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</si>
  <si>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</si>
  <si>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</si>
  <si>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</si>
  <si>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</si>
  <si>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</si>
  <si>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</si>
  <si>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</si>
  <si>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</si>
  <si>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</si>
  <si>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</si>
  <si>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</si>
  <si>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</si>
  <si>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</si>
  <si>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</si>
  <si>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</si>
  <si>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</si>
  <si>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</si>
  <si>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</si>
  <si>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</si>
  <si>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</si>
  <si>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</si>
  <si>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</si>
  <si>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</si>
  <si>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</si>
  <si>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</si>
  <si>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</si>
  <si>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</si>
  <si>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</si>
  <si>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</si>
  <si>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</si>
  <si>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</si>
  <si>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</si>
  <si>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</si>
  <si>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</si>
  <si>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</si>
  <si>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</si>
  <si>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</si>
  <si>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</si>
  <si>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</si>
  <si>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</si>
  <si>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</si>
  <si>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</si>
  <si>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</si>
  <si>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</si>
  <si>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</si>
  <si>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</si>
  <si>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</si>
  <si>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</si>
  <si>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</si>
  <si>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</si>
  <si>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</si>
  <si>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</si>
  <si>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</si>
  <si>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</si>
  <si>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</si>
  <si>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</si>
  <si>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</si>
  <si>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</si>
  <si>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</si>
  <si>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</si>
  <si>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</si>
  <si>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</si>
  <si>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</si>
  <si>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</si>
  <si>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</si>
  <si>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</si>
  <si>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</si>
  <si>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</si>
  <si>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</si>
  <si>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</si>
  <si>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</si>
  <si>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</si>
  <si>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</si>
  <si>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</si>
  <si>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</si>
  <si>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</si>
  <si>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</si>
  <si>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</si>
  <si>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</si>
  <si>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</si>
  <si>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</si>
  <si>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</si>
  <si>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</si>
  <si>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</si>
  <si>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</si>
  <si>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</si>
  <si>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</si>
  <si>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</si>
  <si>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</si>
  <si>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</si>
  <si>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</si>
  <si>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</si>
  <si>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</si>
  <si>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</si>
  <si>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</si>
  <si>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</si>
  <si>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</si>
  <si>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</si>
  <si>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</si>
  <si>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</si>
  <si>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</si>
  <si>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</si>
  <si>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</si>
  <si>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</si>
  <si>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</si>
  <si>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</si>
  <si>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</si>
  <si>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</si>
  <si>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</si>
  <si>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</si>
  <si>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</si>
  <si>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</si>
  <si>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</si>
  <si>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</si>
  <si>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</si>
  <si>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</si>
  <si>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</si>
  <si>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</si>
  <si>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</si>
  <si>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</si>
  <si>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</si>
  <si>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</si>
  <si>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</si>
  <si>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</si>
  <si>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</si>
  <si>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</si>
  <si>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</si>
  <si>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</si>
  <si>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</si>
  <si>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</si>
  <si>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</si>
  <si>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</si>
  <si>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</si>
  <si>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</si>
  <si>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</si>
  <si>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</si>
  <si>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</si>
  <si>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</si>
  <si>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</si>
  <si>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</si>
  <si>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</si>
  <si>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</si>
  <si>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</si>
  <si>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</si>
  <si>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</si>
  <si>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</si>
  <si>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</si>
  <si>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</si>
  <si>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</si>
  <si>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</si>
  <si>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</si>
  <si>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</si>
  <si>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</si>
  <si>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</si>
  <si>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</si>
  <si>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</si>
  <si>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</si>
  <si>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</si>
  <si>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</si>
  <si>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</si>
  <si>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</si>
  <si>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</si>
  <si>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</si>
  <si>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</si>
  <si>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</si>
  <si>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</si>
  <si>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</si>
  <si>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</si>
  <si>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</si>
  <si>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</si>
  <si>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</si>
  <si>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</si>
  <si>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</si>
  <si>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</si>
  <si>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</si>
  <si>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</si>
  <si>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</si>
  <si>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</si>
  <si>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</si>
  <si>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</si>
  <si>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</si>
  <si>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</si>
  <si>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</si>
  <si>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</si>
  <si>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</si>
  <si>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</si>
  <si>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</si>
  <si>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</si>
  <si>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</si>
  <si>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</si>
  <si>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</si>
  <si>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</si>
  <si>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</si>
  <si>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</si>
  <si>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</si>
  <si>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</si>
  <si>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</si>
  <si>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</si>
  <si>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</si>
  <si>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</si>
  <si>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</si>
  <si>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</si>
  <si>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</si>
  <si>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</si>
  <si>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</si>
  <si>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</si>
  <si>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</si>
  <si>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</si>
  <si>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</si>
  <si>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</si>
  <si>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</si>
  <si>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</si>
  <si>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</si>
  <si>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</si>
  <si>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</si>
  <si>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</si>
  <si>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</si>
  <si>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</si>
  <si>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</si>
  <si>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</si>
  <si>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</si>
  <si>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</si>
  <si>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</si>
  <si>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</si>
  <si>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</si>
  <si>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</si>
  <si>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</si>
  <si>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</si>
  <si>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</si>
  <si>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</si>
  <si>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</si>
  <si>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</si>
  <si>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</si>
  <si>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</si>
  <si>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</si>
  <si>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</si>
  <si>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</si>
  <si>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</si>
  <si>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</si>
  <si>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</si>
  <si>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</si>
  <si>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</si>
  <si>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</si>
  <si>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</si>
  <si>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</si>
  <si>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</si>
  <si>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</si>
  <si>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</si>
  <si>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</si>
  <si>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</si>
  <si>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</si>
  <si>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</si>
  <si>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</si>
  <si>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</si>
  <si>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</si>
  <si>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</si>
  <si>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</si>
  <si>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</si>
  <si>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</si>
  <si>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</si>
  <si>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</si>
  <si>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</si>
  <si>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</si>
  <si>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</si>
  <si>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</si>
  <si>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</si>
  <si>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</si>
  <si>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</si>
  <si>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</si>
  <si>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</si>
  <si>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</si>
  <si>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</si>
  <si>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</si>
  <si>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</si>
  <si>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</si>
  <si>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</si>
  <si>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</si>
  <si>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</si>
  <si>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</si>
  <si>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</si>
  <si>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</si>
  <si>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</si>
  <si>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</si>
  <si>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</si>
  <si>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</si>
  <si>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</si>
  <si>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</si>
  <si>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</si>
  <si>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</si>
  <si>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</si>
  <si>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</si>
  <si>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</si>
  <si>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</si>
  <si>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</si>
  <si>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</si>
  <si>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</si>
  <si>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</si>
  <si>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</si>
  <si>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</si>
  <si>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</si>
  <si>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</si>
  <si>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</si>
  <si>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</si>
  <si>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</si>
  <si>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</si>
  <si>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</si>
  <si>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</si>
  <si>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</si>
  <si>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</si>
  <si>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</si>
  <si>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</si>
  <si>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</si>
  <si>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</si>
  <si>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</si>
  <si>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</si>
  <si>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</si>
  <si>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</si>
  <si>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</si>
  <si>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</si>
  <si>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</si>
  <si>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</si>
  <si>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</si>
  <si>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</si>
  <si>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</si>
  <si>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</si>
  <si>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</si>
  <si>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</si>
  <si>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</si>
  <si>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</si>
  <si>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</si>
  <si>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</si>
  <si>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</si>
  <si>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</si>
  <si>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</si>
  <si>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</si>
  <si>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</si>
  <si>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</si>
  <si>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</si>
  <si>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</si>
  <si>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</si>
  <si>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</si>
  <si>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</si>
  <si>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</si>
  <si>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</si>
  <si>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</si>
  <si>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</si>
  <si>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</si>
  <si>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</si>
  <si>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</si>
  <si>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</si>
  <si>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</si>
  <si>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</si>
  <si>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</si>
  <si>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</si>
  <si>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</si>
  <si>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</si>
  <si>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</si>
  <si>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</si>
  <si>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</si>
  <si>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</si>
  <si>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</si>
  <si>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</si>
  <si>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</si>
  <si>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</si>
  <si>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</si>
  <si>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</si>
  <si>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</si>
  <si>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</si>
  <si>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</si>
  <si>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</si>
  <si>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</si>
  <si>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</si>
  <si>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</si>
  <si>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</si>
  <si>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</si>
  <si>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</si>
  <si>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</si>
  <si>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</si>
  <si>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</si>
  <si>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</si>
  <si>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</si>
  <si>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</si>
  <si>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</si>
  <si>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</si>
  <si>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</si>
  <si>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</si>
  <si>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</si>
  <si>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</si>
  <si>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</si>
  <si>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</si>
  <si>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</si>
  <si>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</si>
  <si>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</si>
  <si>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</si>
  <si>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</si>
  <si>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</si>
  <si>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</si>
  <si>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</si>
  <si>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</si>
  <si>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</si>
  <si>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</si>
  <si>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</si>
  <si>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</si>
  <si>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</si>
  <si>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</si>
  <si>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</si>
  <si>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</si>
  <si>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</si>
  <si>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</si>
  <si>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</si>
  <si>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</si>
  <si>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</si>
  <si>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</si>
  <si>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</si>
  <si>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</si>
  <si>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</si>
  <si>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</si>
  <si>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</si>
  <si>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</si>
  <si>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</si>
  <si>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</si>
  <si>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</si>
  <si>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</si>
  <si>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</si>
  <si>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</si>
  <si>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</si>
  <si>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</si>
  <si>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</si>
  <si>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</si>
  <si>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</si>
  <si>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</si>
  <si>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</si>
  <si>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</si>
  <si>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</si>
  <si>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</si>
  <si>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</si>
  <si>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</si>
  <si>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</si>
  <si>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</si>
  <si>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</si>
  <si>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</si>
  <si>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</si>
  <si>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</si>
  <si>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</si>
  <si>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</si>
  <si>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</si>
  <si>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</si>
  <si>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</si>
  <si>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</si>
  <si>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</si>
  <si>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</si>
  <si>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</si>
  <si>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</si>
  <si>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</si>
  <si>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</si>
  <si>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</si>
  <si>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</si>
  <si>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</si>
  <si>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</si>
  <si>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</si>
  <si>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</si>
  <si>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</si>
  <si>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</si>
  <si>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</si>
  <si>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</si>
  <si>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</si>
  <si>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</si>
  <si>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</si>
  <si>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</si>
  <si>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</si>
  <si>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</si>
  <si>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</si>
  <si>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</si>
  <si>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</si>
  <si>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</si>
  <si>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</si>
  <si>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</si>
  <si>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</si>
  <si>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</si>
  <si>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</si>
  <si>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</si>
  <si>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</si>
  <si>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</si>
  <si>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</si>
  <si>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</si>
  <si>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</si>
  <si>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</si>
  <si>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</si>
  <si>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</si>
  <si>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</si>
  <si>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</si>
  <si>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</si>
  <si>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</si>
  <si>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</si>
  <si>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</si>
  <si>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</si>
  <si>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</si>
  <si>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</si>
  <si>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</si>
  <si>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</si>
  <si>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</si>
  <si>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</si>
  <si>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</si>
  <si>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</si>
  <si>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</si>
  <si>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</si>
  <si>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</si>
  <si>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</si>
  <si>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</si>
  <si>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</si>
  <si>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</si>
  <si>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</si>
  <si>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</si>
  <si>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</si>
  <si>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</si>
  <si>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</si>
  <si>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</si>
  <si>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</si>
  <si>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</si>
  <si>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</si>
  <si>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</si>
  <si>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</si>
  <si>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</si>
  <si>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</si>
  <si>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</si>
  <si>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</si>
  <si>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</si>
  <si>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</si>
  <si>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</si>
  <si>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</si>
  <si>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</si>
  <si>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</si>
  <si>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</si>
  <si>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</si>
  <si>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</si>
  <si>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</si>
  <si>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</si>
  <si>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</si>
  <si>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</si>
  <si>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</si>
  <si>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</si>
  <si>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</si>
  <si>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</si>
  <si>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</si>
  <si>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</si>
  <si>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</si>
  <si>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</si>
  <si>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</si>
  <si>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</si>
  <si>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</si>
  <si>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</si>
  <si>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</si>
  <si>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</si>
  <si>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</si>
  <si>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</si>
  <si>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</si>
  <si>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</si>
  <si>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</si>
  <si>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</si>
  <si>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</si>
  <si>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</si>
  <si>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</si>
  <si>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</si>
  <si>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</si>
  <si>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</si>
  <si>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</si>
  <si>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</si>
  <si>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</si>
  <si>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</si>
  <si>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</si>
  <si>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</si>
  <si>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</si>
  <si>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</si>
  <si>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</si>
  <si>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</si>
  <si>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</si>
  <si>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</si>
  <si>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</si>
  <si>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</si>
  <si>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</si>
  <si>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</si>
  <si>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</si>
  <si>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</si>
  <si>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</si>
  <si>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</si>
  <si>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</si>
  <si>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</si>
  <si>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</si>
  <si>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</si>
  <si>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</si>
  <si>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</si>
  <si>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</si>
  <si>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</si>
  <si>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</si>
  <si>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</si>
  <si>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</si>
  <si>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</si>
  <si>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</si>
  <si>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</si>
  <si>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</si>
  <si>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</si>
  <si>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</si>
  <si>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</si>
  <si>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</si>
  <si>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</si>
  <si>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</si>
  <si>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</si>
  <si>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</si>
  <si>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</si>
  <si>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</si>
  <si>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</si>
  <si>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</si>
  <si>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</si>
  <si>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</si>
  <si>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</si>
  <si>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</si>
  <si>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</si>
  <si>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</si>
  <si>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</si>
  <si>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</si>
  <si>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</si>
  <si>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</si>
  <si>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</si>
  <si>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</si>
  <si>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</si>
  <si>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</si>
  <si>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</si>
  <si>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</si>
  <si>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</si>
  <si>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</si>
  <si>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</si>
  <si>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</si>
  <si>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</si>
  <si>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</si>
  <si>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</si>
  <si>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</si>
  <si>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</si>
  <si>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</si>
  <si>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</si>
  <si>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</si>
  <si>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</si>
  <si>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</si>
  <si>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</si>
  <si>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</si>
  <si>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</si>
  <si>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</si>
  <si>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</si>
  <si>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</si>
  <si>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</si>
  <si>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</si>
  <si>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</si>
  <si>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</si>
  <si>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</si>
  <si>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</si>
  <si>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</si>
  <si>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</si>
  <si>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</si>
  <si>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</si>
  <si>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</si>
  <si>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</si>
  <si>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</si>
  <si>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</si>
  <si>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</si>
  <si>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</si>
  <si>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</si>
  <si>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</si>
  <si>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</si>
  <si>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</si>
  <si>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</si>
  <si>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</si>
  <si>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</si>
  <si>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</si>
  <si>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</si>
  <si>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</si>
  <si>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</si>
  <si>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</si>
  <si>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</si>
  <si>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</si>
  <si>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</si>
  <si>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</si>
  <si>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</si>
  <si>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</si>
  <si>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</si>
  <si>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</si>
  <si>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</si>
  <si>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</si>
  <si>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</si>
  <si>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</si>
  <si>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</si>
  <si>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</si>
  <si>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</si>
  <si>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</si>
  <si>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</si>
  <si>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</si>
  <si>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</si>
  <si>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</si>
  <si>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</si>
  <si>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</si>
  <si>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</si>
  <si>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</si>
  <si>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</si>
  <si>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</si>
  <si>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</si>
  <si>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</si>
  <si>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</si>
  <si>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</si>
  <si>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</si>
  <si>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</si>
  <si>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</si>
  <si>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</si>
  <si>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</si>
  <si>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</si>
  <si>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</si>
  <si>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</si>
  <si>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</si>
  <si>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</si>
  <si>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</si>
  <si>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</si>
  <si>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</si>
  <si>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</si>
  <si>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</si>
  <si>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</si>
  <si>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</si>
  <si>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</si>
  <si>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</si>
  <si>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</si>
  <si>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</si>
  <si>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</si>
  <si>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</si>
  <si>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</si>
  <si>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</si>
  <si>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</si>
  <si>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</si>
  <si>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</si>
  <si>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</si>
  <si>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</si>
  <si>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</si>
  <si>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</si>
  <si>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</si>
  <si>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</si>
  <si>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</si>
  <si>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</si>
  <si>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</si>
  <si>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</si>
  <si>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</si>
  <si>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</si>
  <si>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</si>
  <si>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</si>
  <si>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</si>
  <si>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</si>
  <si>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</si>
  <si>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</si>
  <si>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</si>
  <si>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</si>
  <si>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</si>
  <si>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</si>
  <si>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</si>
  <si>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</si>
  <si>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</si>
  <si>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</si>
  <si>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</si>
  <si>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</si>
  <si>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</si>
  <si>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</si>
  <si>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</si>
  <si>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</si>
  <si>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</si>
  <si>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</si>
  <si>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</si>
  <si>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</si>
  <si>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</si>
  <si>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</si>
  <si>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</si>
  <si>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</si>
  <si>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</si>
  <si>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</si>
  <si>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</si>
  <si>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</si>
  <si>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</si>
  <si>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</si>
  <si>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</si>
  <si>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</si>
  <si>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</si>
  <si>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</si>
  <si>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</si>
  <si>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</si>
  <si>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</si>
  <si>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</si>
  <si>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</si>
  <si>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</si>
  <si>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</si>
  <si>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</si>
  <si>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</si>
  <si>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</si>
  <si>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</si>
  <si>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</si>
  <si>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</si>
  <si>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</si>
  <si>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</si>
  <si>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</si>
  <si>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</si>
  <si>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</si>
  <si>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</si>
  <si>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</si>
  <si>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</si>
  <si>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</si>
  <si>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</si>
  <si>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</si>
  <si>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</si>
  <si>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</si>
  <si>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</si>
  <si>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</si>
  <si>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</si>
  <si>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</si>
  <si>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</si>
  <si>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</si>
  <si>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</si>
  <si>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</si>
  <si>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</si>
  <si>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</si>
  <si>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</si>
  <si>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</si>
  <si>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</si>
  <si>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</si>
  <si>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</si>
  <si>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</si>
  <si>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</si>
  <si>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</si>
  <si>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</si>
  <si>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</si>
  <si>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</si>
  <si>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</si>
  <si>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</si>
  <si>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</si>
  <si>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</si>
  <si>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</si>
  <si>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</si>
  <si>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</si>
  <si>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</si>
  <si>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</si>
  <si>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</si>
  <si>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</si>
  <si>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</si>
  <si>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</si>
  <si>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</si>
  <si>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</si>
  <si>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</si>
  <si>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</si>
  <si>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</si>
  <si>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</si>
  <si>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</si>
  <si>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</si>
  <si>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</si>
  <si>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</si>
  <si>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</si>
  <si>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</si>
  <si>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</si>
  <si>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</si>
  <si>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</si>
  <si>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</si>
  <si>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</si>
  <si>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</si>
  <si>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</si>
  <si>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</si>
  <si>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</si>
  <si>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</si>
  <si>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</si>
  <si>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</si>
  <si>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</si>
  <si>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</si>
  <si>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</si>
  <si>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</si>
  <si>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</si>
  <si>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</si>
  <si>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</si>
  <si>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</si>
  <si>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</si>
  <si>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</si>
  <si>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</si>
  <si>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</si>
  <si>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</si>
  <si>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</si>
  <si>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</si>
  <si>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</si>
  <si>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</si>
  <si>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</si>
  <si>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</si>
  <si>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</si>
  <si>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</si>
  <si>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</si>
  <si>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</si>
  <si>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</si>
  <si>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</si>
  <si>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</si>
  <si>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</si>
  <si>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</si>
  <si>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</si>
  <si>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</si>
  <si>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</si>
  <si>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</si>
  <si>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</si>
  <si>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</si>
  <si>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</si>
  <si>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</si>
  <si>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</si>
  <si>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</si>
  <si>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</si>
  <si>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</si>
  <si>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</si>
  <si>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</si>
  <si>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</si>
  <si>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</si>
  <si>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</si>
  <si>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</si>
  <si>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</si>
  <si>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</si>
  <si>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</si>
  <si>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</si>
  <si>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</si>
  <si>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</si>
  <si>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</si>
  <si>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</si>
  <si>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</si>
  <si>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</si>
  <si>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</si>
  <si>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</si>
  <si>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</si>
  <si>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</si>
  <si>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</si>
  <si>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</si>
  <si>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</si>
  <si>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</si>
  <si>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</si>
  <si>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</si>
  <si>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</si>
  <si>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</si>
  <si>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</si>
  <si>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</si>
  <si>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</si>
  <si>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</si>
  <si>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</si>
  <si>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</si>
  <si>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</si>
  <si>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</si>
  <si>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</si>
  <si>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</si>
  <si>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</si>
  <si>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</si>
  <si>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</si>
  <si>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</si>
  <si>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</si>
  <si>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</si>
  <si>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</si>
  <si>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</si>
  <si>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</si>
  <si>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</si>
  <si>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</si>
  <si>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</si>
  <si>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</si>
  <si>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</si>
  <si>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</si>
  <si>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</si>
  <si>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</si>
  <si>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</si>
  <si>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</si>
  <si>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</si>
  <si>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</si>
  <si>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</si>
  <si>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</si>
  <si>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</si>
  <si>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</si>
  <si>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</si>
  <si>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</si>
  <si>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</si>
  <si>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</si>
  <si>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</si>
  <si>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</si>
  <si>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</si>
  <si>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</si>
  <si>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</si>
  <si>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</si>
  <si>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</si>
  <si>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</si>
  <si>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</si>
  <si>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</si>
  <si>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</si>
  <si>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</si>
  <si>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</si>
  <si>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</si>
  <si>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</si>
  <si>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</si>
  <si>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</si>
  <si>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</si>
  <si>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</si>
  <si>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</si>
  <si>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</si>
  <si>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</si>
  <si>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</si>
  <si>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</si>
  <si>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</si>
  <si>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</si>
  <si>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</si>
  <si>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</si>
  <si>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</si>
  <si>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</si>
  <si>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</si>
  <si>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</si>
  <si>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</si>
  <si>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</si>
  <si>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</si>
  <si>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</si>
  <si>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</si>
  <si>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</si>
  <si>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</si>
  <si>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</si>
  <si>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</si>
  <si>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</si>
  <si>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</si>
  <si>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</si>
  <si>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</si>
  <si>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</si>
  <si>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</si>
  <si>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</si>
  <si>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</si>
  <si>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</si>
  <si>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</si>
  <si>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</si>
  <si>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</si>
  <si>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</si>
  <si>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</si>
  <si>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</si>
  <si>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</si>
  <si>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</si>
  <si>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</si>
  <si>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</si>
  <si>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</si>
  <si>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</si>
  <si>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</si>
  <si>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</si>
  <si>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</si>
  <si>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</si>
  <si>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</si>
  <si>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</si>
  <si>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</si>
  <si>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</si>
  <si>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</si>
  <si>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</si>
  <si>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</si>
  <si>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</si>
  <si>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</si>
  <si>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</si>
  <si>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</si>
  <si>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</si>
  <si>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</si>
  <si>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</si>
  <si>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</si>
  <si>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</si>
  <si>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</si>
  <si>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</si>
  <si>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</si>
  <si>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</si>
  <si>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</si>
  <si>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</si>
  <si>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</si>
  <si>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</si>
  <si>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</si>
  <si>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</si>
  <si>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</si>
  <si>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</si>
  <si>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</si>
  <si>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</si>
  <si>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</si>
  <si>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</si>
  <si>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</si>
  <si>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</si>
  <si>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</si>
  <si>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</si>
  <si>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</si>
  <si>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</si>
  <si>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</si>
  <si>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</si>
  <si>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</si>
  <si>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</si>
  <si>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</si>
  <si>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</si>
  <si>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</si>
  <si>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</si>
  <si>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</si>
  <si>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</si>
  <si>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</si>
  <si>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</si>
  <si>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</si>
  <si>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</si>
  <si>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</si>
  <si>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</si>
  <si>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</si>
  <si>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</si>
  <si>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</si>
  <si>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</si>
  <si>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</si>
  <si>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</si>
  <si>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</si>
  <si>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</si>
  <si>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</si>
  <si>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</si>
  <si>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</si>
  <si>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</si>
  <si>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</si>
  <si>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</si>
  <si>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</si>
  <si>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</si>
  <si>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</si>
  <si>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</si>
  <si>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</si>
  <si>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</si>
  <si>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</si>
  <si>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</si>
  <si>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</si>
  <si>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</si>
  <si>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</si>
  <si>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</si>
  <si>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</si>
  <si>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</si>
  <si>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</si>
  <si>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</si>
  <si>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</si>
  <si>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</si>
  <si>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</si>
  <si>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</si>
  <si>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</si>
  <si>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</si>
  <si>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</si>
  <si>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</si>
  <si>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</si>
  <si>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</si>
  <si>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</si>
  <si>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</si>
  <si>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</si>
  <si>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</si>
  <si>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</si>
  <si>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</si>
  <si>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</si>
  <si>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</si>
  <si>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</si>
  <si>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</si>
  <si>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</si>
  <si>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</si>
  <si>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</si>
  <si>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</si>
  <si>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</si>
  <si>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</si>
  <si>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</si>
  <si>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</si>
  <si>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</si>
  <si>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</si>
  <si>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</si>
  <si>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</si>
  <si>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</si>
  <si>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</si>
  <si>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</si>
  <si>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</si>
  <si>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</si>
  <si>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</si>
  <si>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</si>
  <si>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</si>
  <si>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</si>
  <si>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</si>
  <si>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</si>
  <si>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</si>
  <si>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</si>
  <si>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</si>
  <si>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</si>
  <si>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</si>
  <si>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</si>
  <si>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</si>
  <si>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</si>
  <si>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</si>
  <si>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</si>
  <si>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</si>
  <si>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</si>
  <si>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</si>
  <si>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</si>
  <si>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</si>
  <si>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</si>
  <si>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</si>
  <si>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</si>
  <si>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</si>
  <si>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</si>
  <si>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</si>
  <si>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</si>
  <si>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</si>
  <si>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</si>
  <si>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</si>
  <si>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</si>
  <si>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</si>
  <si>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</si>
  <si>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</si>
  <si>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</si>
  <si>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</si>
  <si>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</si>
  <si>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</si>
  <si>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</si>
  <si>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</si>
  <si>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</si>
  <si>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</si>
  <si>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</si>
  <si>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</si>
  <si>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</si>
  <si>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</si>
  <si>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</si>
  <si>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</si>
  <si>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</si>
  <si>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</si>
  <si>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</si>
  <si>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</si>
  <si>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</si>
  <si>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</si>
  <si>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</si>
  <si>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</si>
  <si>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</si>
  <si>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</si>
  <si>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</si>
  <si>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</si>
  <si>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</si>
  <si>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</si>
  <si>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</si>
  <si>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</si>
  <si>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</si>
  <si>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</si>
  <si>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</si>
  <si>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</si>
  <si>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</si>
  <si>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</si>
  <si>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</si>
  <si>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</si>
  <si>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</si>
  <si>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</si>
  <si>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</si>
  <si>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</si>
  <si>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</si>
  <si>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</si>
  <si>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</si>
  <si>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</si>
  <si>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</si>
  <si>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</si>
  <si>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</si>
  <si>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</si>
  <si>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</si>
  <si>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</si>
  <si>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</si>
  <si>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</si>
  <si>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</si>
  <si>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</si>
  <si>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</si>
  <si>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</si>
  <si>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</si>
  <si>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</si>
  <si>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</si>
  <si>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</si>
  <si>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</si>
  <si>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</si>
  <si>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</si>
  <si>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</si>
  <si>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</si>
  <si>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</si>
  <si>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</si>
  <si>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</si>
  <si>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</si>
  <si>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</si>
  <si>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</si>
  <si>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</si>
  <si>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</si>
  <si>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</si>
  <si>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</si>
  <si>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</si>
  <si>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</si>
  <si>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</si>
  <si>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</si>
  <si>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</si>
  <si>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</si>
  <si>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</si>
  <si>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</si>
  <si>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</si>
  <si>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</si>
  <si>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</si>
  <si>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</si>
  <si>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</si>
  <si>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</si>
  <si>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</si>
  <si>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</si>
  <si>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</si>
  <si>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</si>
  <si>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</si>
  <si>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</si>
  <si>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</si>
  <si>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</si>
  <si>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</si>
  <si>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</si>
  <si>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</si>
  <si>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</si>
  <si>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</si>
  <si>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</si>
  <si>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</si>
  <si>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</si>
  <si>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</si>
  <si>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</si>
  <si>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</si>
  <si>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</si>
  <si>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</si>
  <si>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</si>
  <si>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</si>
  <si>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</si>
  <si>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</si>
  <si>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</si>
  <si>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</si>
  <si>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</si>
  <si>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</si>
  <si>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</si>
  <si>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</si>
  <si>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</si>
  <si>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</si>
  <si>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</si>
  <si>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</si>
  <si>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</si>
  <si>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</si>
  <si>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</si>
  <si>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</si>
  <si>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</si>
  <si>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</si>
  <si>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</si>
  <si>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</si>
  <si>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</si>
  <si>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</si>
  <si>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</si>
  <si>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</si>
  <si>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</si>
  <si>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</si>
  <si>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</si>
  <si>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</si>
  <si>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</si>
  <si>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</si>
  <si>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</si>
  <si>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</si>
  <si>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</si>
  <si>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</si>
  <si>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</si>
  <si>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</si>
  <si>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</si>
  <si>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</si>
  <si>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</si>
  <si>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</si>
  <si>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</si>
  <si>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</si>
  <si>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</si>
  <si>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</si>
  <si>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</si>
  <si>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</si>
  <si>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</si>
  <si>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</si>
  <si>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</si>
  <si>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</si>
  <si>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</si>
  <si>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</si>
  <si>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</si>
  <si>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</si>
  <si>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</si>
  <si>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</si>
  <si>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</si>
  <si>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</si>
  <si>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</si>
  <si>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</si>
  <si>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</si>
  <si>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</si>
  <si>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</si>
  <si>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</si>
  <si>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</si>
  <si>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</si>
  <si>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</si>
  <si>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</si>
  <si>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</si>
  <si>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</si>
  <si>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</si>
  <si>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</si>
  <si>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</si>
  <si>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</si>
  <si>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</si>
  <si>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</si>
  <si>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</si>
  <si>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</si>
  <si>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</si>
  <si>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</si>
  <si>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</si>
  <si>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</si>
  <si>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</si>
  <si>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</si>
  <si>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</si>
  <si>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</si>
  <si>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</si>
  <si>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</si>
  <si>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</si>
  <si>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</si>
  <si>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</si>
  <si>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</si>
  <si>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</si>
  <si>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</si>
  <si>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</si>
  <si>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</si>
  <si>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</si>
  <si>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</si>
  <si>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</si>
  <si>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</si>
  <si>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</si>
  <si>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</si>
  <si>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</si>
  <si>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</si>
  <si>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</si>
  <si>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</si>
  <si>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</si>
  <si>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</si>
  <si>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</si>
  <si>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</si>
  <si>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</si>
  <si>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</si>
  <si>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</si>
  <si>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</si>
  <si>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</si>
  <si>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</si>
  <si>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</si>
  <si>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</si>
  <si>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</si>
  <si>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</si>
  <si>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</si>
  <si>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</si>
  <si>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</si>
  <si>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</si>
  <si>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</si>
  <si>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</si>
  <si>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</si>
  <si>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</si>
  <si>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</si>
  <si>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</si>
  <si>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</si>
  <si>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</si>
  <si>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</si>
  <si>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</si>
  <si>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</si>
  <si>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</si>
  <si>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</si>
  <si>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</si>
  <si>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</si>
  <si>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</si>
  <si>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</si>
  <si>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</si>
  <si>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</si>
  <si>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</si>
  <si>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</si>
  <si>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</si>
  <si>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</si>
  <si>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</si>
  <si>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</si>
  <si>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</si>
  <si>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</si>
  <si>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</si>
  <si>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</si>
  <si>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</si>
  <si>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</si>
  <si>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</si>
  <si>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</si>
  <si>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</si>
  <si>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</si>
  <si>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</si>
  <si>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</si>
  <si>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</si>
  <si>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</si>
  <si>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</si>
  <si>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</si>
  <si>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</si>
  <si>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</si>
  <si>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</si>
  <si>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</si>
  <si>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</si>
  <si>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</si>
  <si>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</si>
  <si>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</si>
  <si>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</si>
  <si>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</si>
  <si>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</si>
  <si>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</si>
  <si>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</si>
  <si>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</si>
  <si>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</si>
  <si>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</si>
  <si>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</si>
  <si>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</si>
  <si>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</si>
  <si>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</si>
  <si>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</si>
  <si>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</si>
  <si>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</si>
  <si>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</si>
  <si>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</si>
  <si>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</si>
  <si>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</si>
  <si>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</si>
  <si>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</si>
  <si>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</si>
  <si>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</si>
  <si>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</si>
  <si>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</si>
  <si>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</si>
  <si>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</si>
  <si>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</si>
  <si>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</si>
  <si>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</si>
  <si>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</si>
  <si>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</si>
  <si>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</si>
  <si>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</si>
  <si>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</si>
  <si>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</si>
  <si>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</si>
  <si>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</si>
  <si>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</si>
  <si>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</si>
  <si>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</si>
  <si>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</si>
  <si>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</si>
  <si>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</si>
  <si>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</si>
  <si>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</si>
  <si>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</si>
  <si>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</si>
  <si>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</si>
  <si>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</si>
  <si>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</si>
  <si>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</si>
  <si>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</si>
  <si>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</si>
  <si>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</si>
  <si>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</si>
  <si>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</si>
  <si>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</si>
  <si>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</si>
  <si>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</si>
  <si>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</si>
  <si>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</si>
  <si>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</si>
  <si>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</si>
  <si>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</si>
  <si>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</si>
  <si>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</si>
  <si>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</si>
  <si>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</si>
  <si>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</si>
  <si>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</si>
  <si>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</si>
  <si>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</si>
  <si>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</si>
  <si>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</si>
  <si>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</si>
  <si>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</si>
  <si>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</si>
  <si>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</si>
  <si>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</si>
  <si>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</si>
  <si>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</si>
  <si>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</si>
  <si>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</si>
  <si>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</si>
  <si>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</si>
  <si>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</si>
  <si>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</si>
  <si>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</si>
  <si>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</si>
  <si>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</si>
  <si>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</si>
  <si>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</si>
  <si>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</si>
  <si>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</si>
  <si>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</si>
  <si>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</si>
  <si>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</si>
  <si>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</si>
  <si>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</si>
  <si>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</si>
  <si>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</si>
  <si>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</si>
  <si>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</si>
  <si>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</si>
  <si>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</si>
  <si>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</si>
  <si>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</si>
  <si>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</si>
  <si>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</si>
  <si>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</si>
  <si>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</si>
  <si>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</si>
  <si>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</si>
  <si>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</si>
  <si>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</si>
  <si>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</si>
  <si>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</si>
  <si>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</si>
  <si>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</si>
  <si>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</si>
  <si>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</si>
  <si>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</si>
  <si>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</si>
  <si>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</si>
  <si>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</si>
  <si>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</si>
  <si>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</si>
  <si>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</si>
  <si>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</si>
  <si>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</si>
  <si>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</si>
  <si>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</si>
  <si>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</si>
  <si>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</si>
  <si>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</si>
  <si>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</si>
  <si>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</si>
  <si>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</si>
  <si>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</si>
  <si>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</si>
  <si>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</si>
  <si>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</si>
  <si>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</si>
  <si>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</si>
  <si>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</si>
  <si>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</si>
  <si>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</si>
  <si>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</si>
  <si>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</si>
  <si>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</si>
  <si>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</si>
  <si>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</si>
  <si>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</si>
  <si>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</si>
  <si>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</si>
  <si>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</si>
  <si>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</si>
  <si>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</si>
  <si>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</si>
  <si>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</si>
  <si>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</si>
  <si>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</si>
  <si>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</si>
  <si>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</si>
  <si>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</si>
  <si>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</si>
  <si>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</si>
  <si>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</si>
  <si>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</si>
  <si>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</si>
  <si>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</si>
  <si>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</si>
  <si>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</si>
  <si>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</si>
  <si>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</si>
  <si>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</si>
  <si>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</si>
  <si>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</si>
  <si>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</si>
  <si>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</si>
  <si>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</si>
  <si>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</si>
  <si>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</si>
  <si>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</si>
  <si>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</si>
  <si>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</si>
  <si>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</si>
  <si>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</si>
  <si>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</si>
  <si>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</si>
  <si>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</si>
  <si>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</si>
  <si>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</si>
  <si>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</si>
  <si>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</si>
  <si>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</si>
  <si>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</si>
  <si>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</si>
  <si>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</si>
  <si>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</si>
  <si>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</si>
  <si>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</si>
  <si>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</si>
  <si>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</si>
  <si>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</si>
  <si>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</si>
  <si>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</si>
  <si>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</si>
  <si>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</si>
  <si>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</si>
  <si>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</si>
  <si>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</si>
  <si>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</si>
  <si>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</si>
  <si>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</si>
  <si>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</si>
  <si>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</si>
  <si>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</si>
  <si>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</si>
  <si>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</si>
  <si>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</si>
  <si>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</si>
  <si>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</si>
  <si>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</si>
  <si>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</si>
  <si>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</si>
  <si>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</si>
  <si>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</si>
  <si>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</si>
  <si>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</si>
  <si>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</si>
  <si>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</si>
  <si>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</si>
  <si>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</si>
  <si>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</si>
  <si>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</si>
  <si>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</si>
  <si>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</si>
  <si>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</si>
  <si>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</si>
  <si>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</si>
  <si>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</si>
  <si>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</si>
  <si>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</si>
  <si>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</si>
  <si>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</si>
  <si>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</si>
  <si>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</si>
  <si>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</si>
  <si>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</si>
  <si>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</si>
  <si>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</si>
  <si>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</si>
  <si>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</si>
  <si>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</si>
  <si>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</si>
  <si>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</si>
  <si>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</si>
  <si>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</si>
  <si>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</si>
  <si>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</si>
  <si>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</si>
  <si>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</si>
  <si>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</si>
  <si>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</si>
  <si>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</si>
  <si>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</si>
  <si>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</si>
  <si>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</si>
  <si>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</si>
  <si>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</si>
  <si>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</si>
  <si>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</si>
  <si>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</si>
  <si>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</si>
  <si>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</si>
  <si>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</si>
  <si>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</si>
  <si>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</si>
  <si>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</si>
  <si>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</si>
  <si>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</si>
  <si>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</si>
  <si>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</si>
  <si>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</si>
  <si>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</si>
  <si>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</si>
  <si>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</si>
  <si>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</si>
  <si>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</si>
  <si>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</si>
  <si>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</si>
  <si>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</si>
  <si>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</si>
  <si>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</si>
  <si>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</si>
  <si>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</si>
  <si>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</si>
  <si>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</si>
  <si>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</si>
  <si>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</si>
  <si>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</si>
  <si>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</si>
  <si>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</si>
  <si>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</si>
  <si>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</si>
  <si>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</si>
  <si>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</si>
  <si>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</si>
  <si>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</si>
  <si>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</si>
  <si>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</si>
  <si>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</si>
  <si>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</si>
  <si>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</si>
  <si>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</si>
  <si>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</si>
  <si>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</si>
  <si>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</si>
  <si>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</si>
  <si>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</si>
  <si>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</si>
  <si>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</si>
  <si>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</si>
  <si>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</si>
  <si>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</si>
  <si>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</si>
  <si>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</si>
  <si>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</si>
  <si>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</si>
  <si>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</si>
  <si>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</si>
  <si>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</si>
  <si>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</si>
  <si>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</si>
  <si>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</si>
  <si>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</si>
  <si>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</si>
  <si>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</si>
  <si>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</si>
  <si>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</si>
  <si>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</si>
  <si>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</si>
  <si>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</si>
  <si>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</si>
  <si>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</si>
  <si>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</si>
  <si>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</si>
  <si>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</si>
  <si>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</si>
  <si>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</si>
  <si>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</si>
  <si>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</si>
  <si>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</si>
  <si>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</si>
  <si>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</si>
  <si>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</si>
  <si>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</si>
  <si>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</si>
  <si>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</si>
  <si>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</si>
  <si>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</si>
  <si>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</si>
  <si>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</si>
  <si>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</si>
  <si>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</si>
  <si>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</si>
  <si>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</si>
  <si>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</si>
  <si>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</si>
  <si>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</si>
  <si>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</si>
  <si>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</si>
  <si>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</si>
  <si>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</si>
  <si>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</si>
  <si>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</si>
  <si>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</si>
  <si>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</si>
  <si>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</si>
  <si>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</si>
  <si>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</si>
  <si>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</si>
  <si>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</si>
  <si>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</si>
  <si>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</si>
  <si>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</si>
  <si>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</si>
  <si>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</si>
  <si>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</si>
  <si>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</si>
  <si>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</si>
  <si>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</si>
  <si>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</si>
  <si>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</si>
  <si>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</si>
  <si>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</si>
  <si>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</si>
  <si>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</si>
  <si>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</si>
  <si>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</si>
  <si>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</si>
  <si>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</si>
  <si>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</si>
  <si>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</si>
  <si>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</si>
  <si>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</si>
  <si>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</si>
  <si>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</si>
  <si>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</si>
  <si>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</si>
  <si>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</si>
  <si>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</si>
  <si>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</si>
  <si>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</si>
  <si>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</si>
  <si>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</si>
  <si>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</si>
  <si>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</si>
  <si>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</si>
  <si>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</si>
  <si>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</si>
  <si>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</si>
  <si>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</si>
  <si>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</si>
  <si>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</si>
  <si>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</si>
  <si>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</si>
  <si>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</si>
  <si>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</si>
  <si>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</si>
  <si>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</si>
  <si>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</si>
  <si>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</si>
  <si>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</si>
  <si>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</si>
  <si>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</si>
  <si>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</si>
  <si>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</si>
  <si>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</si>
  <si>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</si>
  <si>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</si>
  <si>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</si>
  <si>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</si>
  <si>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</si>
  <si>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</si>
  <si>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</si>
  <si>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</si>
  <si>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</si>
  <si>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</si>
  <si>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</si>
  <si>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</si>
  <si>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</si>
  <si>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</si>
  <si>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</si>
  <si>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</si>
  <si>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</si>
  <si>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</si>
  <si>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</si>
  <si>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</si>
  <si>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</si>
  <si>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</si>
  <si>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</si>
  <si>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</si>
  <si>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</si>
  <si>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</si>
  <si>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</si>
  <si>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</si>
  <si>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</si>
  <si>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</si>
  <si>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</si>
  <si>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</si>
  <si>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</si>
  <si>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</si>
  <si>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</si>
  <si>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</si>
  <si>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</si>
  <si>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</si>
  <si>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</si>
  <si>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</si>
  <si>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</si>
  <si>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</si>
  <si>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</si>
  <si>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</si>
  <si>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</si>
  <si>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</si>
  <si>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</si>
  <si>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</si>
  <si>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</si>
  <si>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</si>
  <si>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</si>
  <si>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</si>
  <si>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</si>
  <si>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</si>
  <si>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</si>
  <si>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</si>
  <si>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</si>
  <si>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</si>
  <si>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</si>
  <si>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</si>
  <si>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</si>
  <si>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</si>
  <si>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</si>
  <si>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</si>
  <si>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</si>
  <si>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</si>
  <si>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</si>
  <si>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</si>
  <si>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</si>
  <si>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</si>
  <si>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</si>
  <si>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</si>
  <si>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</si>
  <si>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</si>
  <si>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</si>
  <si>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</si>
  <si>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</si>
  <si>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</si>
  <si>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</si>
  <si>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</si>
  <si>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</si>
  <si>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</si>
  <si>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</si>
  <si>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</si>
  <si>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</si>
  <si>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</si>
  <si>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</si>
  <si>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</si>
  <si>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</si>
  <si>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</si>
  <si>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</si>
  <si>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</si>
  <si>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</si>
  <si>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</si>
  <si>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</si>
  <si>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</si>
  <si>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</si>
  <si>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</si>
  <si>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</si>
  <si>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</si>
  <si>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</si>
  <si>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</si>
  <si>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</si>
  <si>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</si>
  <si>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</si>
  <si>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</si>
  <si>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</si>
  <si>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</si>
  <si>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</si>
  <si>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</si>
  <si>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</si>
  <si>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</si>
  <si>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</si>
  <si>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</si>
  <si>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</si>
  <si>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</si>
  <si>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</si>
  <si>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</si>
  <si>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</si>
  <si>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</si>
  <si>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</si>
  <si>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</si>
  <si>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</si>
  <si>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</si>
  <si>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</si>
  <si>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</si>
  <si>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</si>
  <si>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</si>
  <si>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</si>
  <si>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</si>
  <si>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</si>
  <si>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</si>
  <si>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</si>
  <si>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</si>
  <si>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</si>
  <si>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</si>
  <si>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</si>
  <si>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</si>
  <si>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</si>
  <si>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</si>
  <si>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</si>
  <si>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</si>
  <si>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</si>
  <si>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</si>
  <si>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</si>
  <si>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</si>
  <si>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</si>
  <si>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</si>
  <si>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</si>
  <si>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</si>
  <si>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</si>
  <si>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</si>
  <si>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</si>
  <si>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</si>
  <si>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</si>
  <si>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</si>
  <si>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</si>
  <si>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</si>
  <si>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</si>
  <si>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</si>
  <si>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</si>
  <si>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</si>
  <si>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</si>
  <si>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</si>
  <si>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</si>
  <si>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</si>
  <si>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</si>
  <si>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</si>
  <si>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</si>
  <si>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</si>
  <si>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</si>
  <si>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</si>
  <si>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</si>
  <si>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</si>
  <si>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</si>
  <si>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</si>
  <si>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</si>
  <si>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</si>
  <si>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</si>
  <si>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</si>
  <si>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</si>
  <si>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</si>
  <si>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</si>
  <si>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</si>
  <si>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</si>
  <si>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</si>
  <si>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</si>
  <si>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</si>
  <si>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</si>
  <si>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</si>
  <si>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</si>
  <si>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</si>
  <si>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</si>
  <si>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</si>
  <si>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</si>
  <si>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</si>
  <si>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</si>
  <si>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</si>
  <si>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</si>
  <si>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</si>
  <si>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</si>
  <si>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</si>
  <si>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</si>
  <si>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</si>
  <si>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</si>
  <si>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</si>
  <si>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</si>
  <si>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</si>
  <si>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</si>
  <si>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</si>
  <si>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</si>
  <si>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</si>
  <si>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</si>
  <si>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</si>
  <si>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</si>
  <si>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</si>
  <si>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</si>
  <si>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</si>
  <si>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</si>
  <si>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</si>
  <si>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</si>
  <si>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</si>
  <si>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</si>
  <si>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</si>
  <si>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</si>
  <si>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</si>
  <si>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</si>
  <si>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</si>
  <si>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</si>
  <si>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</si>
  <si>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</si>
  <si>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</si>
  <si>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</si>
  <si>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</si>
  <si>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</si>
  <si>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</si>
  <si>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</si>
  <si>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</si>
  <si>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</si>
  <si>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</si>
  <si>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</si>
  <si>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</si>
  <si>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</si>
  <si>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</si>
  <si>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</si>
  <si>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</si>
  <si>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</si>
  <si>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</si>
  <si>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</si>
  <si>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</si>
  <si>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</si>
  <si>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</si>
  <si>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</si>
  <si>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</si>
  <si>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</si>
  <si>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</si>
  <si>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</si>
  <si>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</si>
  <si>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</si>
  <si>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</si>
  <si>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</si>
  <si>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</si>
  <si>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</si>
  <si>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</si>
  <si>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</si>
  <si>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</si>
  <si>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</si>
  <si>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</si>
  <si>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</si>
  <si>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</si>
  <si>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</si>
  <si>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</si>
  <si>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</si>
  <si>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</si>
  <si>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</si>
  <si>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</si>
  <si>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</si>
  <si>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</si>
  <si>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</si>
  <si>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</si>
  <si>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</si>
  <si>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</si>
  <si>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</si>
  <si>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</si>
  <si>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</si>
  <si>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</si>
  <si>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</si>
  <si>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</si>
  <si>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</si>
  <si>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</si>
  <si>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</si>
  <si>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</si>
  <si>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</si>
  <si>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</si>
  <si>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</si>
  <si>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</si>
  <si>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</si>
  <si>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</si>
  <si>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</si>
  <si>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</si>
  <si>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</si>
  <si>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</si>
  <si>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</si>
  <si>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</si>
  <si>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</si>
  <si>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</si>
  <si>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</si>
  <si>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</si>
  <si>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</si>
  <si>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</si>
  <si>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</si>
  <si>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</si>
  <si>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</si>
  <si>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</si>
  <si>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</si>
  <si>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</si>
  <si>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</si>
  <si>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</si>
  <si>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</si>
  <si>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</si>
  <si>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</si>
  <si>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</si>
  <si>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</si>
  <si>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</si>
  <si>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</si>
  <si>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</si>
  <si>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</si>
  <si>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</si>
  <si>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</si>
  <si>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</si>
  <si>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</si>
  <si>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</si>
  <si>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</si>
  <si>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</si>
  <si>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</si>
  <si>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</si>
  <si>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</si>
  <si>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</si>
  <si>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</si>
  <si>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</si>
  <si>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</si>
  <si>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</si>
  <si>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</si>
  <si>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</si>
  <si>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</si>
  <si>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</si>
  <si>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</si>
  <si>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</si>
  <si>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</si>
  <si>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</si>
  <si>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</si>
  <si>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</si>
  <si>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</si>
  <si>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</si>
  <si>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</si>
  <si>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</si>
  <si>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</si>
  <si>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</si>
  <si>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</si>
  <si>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</si>
  <si>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</si>
  <si>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</si>
  <si>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</si>
  <si>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</si>
  <si>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</si>
  <si>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</si>
  <si>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</si>
  <si>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</si>
  <si>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</si>
  <si>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</si>
  <si>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</si>
  <si>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</si>
  <si>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</si>
  <si>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</si>
  <si>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</si>
  <si>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</si>
  <si>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</si>
  <si>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</si>
  <si>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</si>
  <si>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</si>
  <si>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</si>
  <si>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</si>
  <si>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</si>
  <si>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</si>
  <si>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</si>
  <si>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</si>
  <si>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</si>
  <si>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</si>
  <si>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</si>
  <si>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</si>
  <si>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</si>
  <si>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</si>
  <si>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</si>
  <si>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</si>
  <si>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</si>
  <si>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</si>
  <si>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</si>
  <si>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</si>
  <si>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</si>
  <si>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</si>
  <si>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</si>
  <si>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</si>
  <si>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</si>
  <si>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</si>
  <si>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</si>
  <si>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</si>
  <si>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</si>
  <si>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</si>
  <si>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</si>
  <si>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</si>
  <si>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</si>
  <si>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</si>
  <si>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</si>
  <si>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</si>
  <si>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</si>
  <si>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</si>
  <si>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</si>
  <si>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</si>
  <si>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</si>
  <si>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</si>
  <si>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</si>
  <si>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</si>
  <si>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</si>
  <si>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</si>
  <si>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</si>
  <si>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</si>
  <si>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</si>
  <si>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</si>
  <si>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</si>
  <si>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</si>
  <si>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</si>
  <si>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</si>
  <si>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</si>
  <si>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</si>
  <si>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</si>
  <si>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</si>
  <si>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</si>
  <si>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</si>
  <si>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</si>
  <si>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</si>
  <si>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</si>
  <si>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</si>
  <si>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</si>
  <si>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</si>
  <si>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</si>
  <si>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</si>
  <si>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</si>
  <si>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</si>
  <si>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</si>
  <si>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</si>
  <si>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</si>
  <si>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</si>
  <si>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</si>
  <si>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</si>
  <si>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</si>
  <si>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</si>
  <si>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</si>
  <si>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</si>
  <si>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</si>
  <si>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</si>
  <si>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</si>
  <si>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</si>
  <si>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</si>
  <si>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</si>
  <si>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</si>
  <si>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</si>
  <si>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</si>
  <si>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</si>
  <si>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</si>
  <si>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</si>
  <si>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</si>
  <si>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</si>
  <si>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</si>
  <si>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</si>
  <si>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</si>
  <si>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</si>
  <si>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</si>
  <si>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</si>
  <si>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</si>
  <si>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</si>
  <si>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</si>
  <si>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</si>
  <si>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</si>
  <si>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</si>
  <si>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</si>
  <si>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</si>
  <si>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</si>
  <si>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</si>
  <si>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</si>
  <si>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</si>
  <si>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</si>
  <si>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</si>
  <si>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</si>
  <si>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</si>
  <si>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</si>
  <si>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</si>
  <si>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</si>
  <si>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</si>
  <si>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</si>
  <si>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</si>
  <si>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</si>
  <si>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</si>
  <si>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</si>
  <si>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</si>
  <si>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</si>
  <si>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</si>
  <si>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</si>
  <si>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</si>
  <si>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</si>
  <si>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</si>
  <si>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</si>
  <si>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</si>
  <si>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</si>
  <si>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</si>
  <si>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</si>
  <si>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</si>
  <si>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</si>
  <si>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</si>
  <si>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</si>
  <si>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</si>
  <si>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</si>
  <si>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</si>
  <si>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</si>
  <si>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</si>
  <si>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</si>
  <si>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</si>
  <si>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</si>
  <si>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</si>
  <si>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</si>
  <si>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</si>
  <si>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</si>
  <si>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</si>
  <si>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</si>
  <si>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</si>
  <si>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</si>
  <si>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</si>
  <si>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</si>
  <si>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</si>
  <si>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</si>
  <si>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</si>
  <si>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</si>
  <si>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</si>
  <si>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</si>
  <si>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</si>
  <si>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</si>
  <si>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</si>
  <si>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</si>
  <si>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</si>
  <si>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</si>
  <si>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</si>
  <si>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</si>
  <si>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</si>
  <si>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</si>
  <si>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</si>
  <si>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</si>
  <si>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</si>
  <si>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</si>
  <si>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</si>
  <si>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</si>
  <si>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</si>
  <si>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</si>
  <si>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</si>
  <si>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</si>
  <si>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</si>
  <si>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</si>
  <si>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</si>
  <si>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</si>
  <si>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</si>
  <si>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</si>
  <si>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</si>
  <si>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</si>
  <si>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</si>
  <si>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</si>
  <si>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</si>
  <si>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</si>
  <si>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</si>
  <si>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</si>
  <si>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</si>
  <si>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</si>
  <si>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</si>
  <si>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</si>
  <si>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</si>
  <si>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</si>
  <si>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</si>
  <si>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</si>
  <si>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</si>
  <si>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</si>
  <si>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</si>
  <si>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</si>
  <si>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</si>
  <si>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</si>
  <si>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</si>
  <si>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</si>
  <si>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</si>
  <si>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</si>
  <si>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</si>
  <si>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</si>
  <si>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</si>
  <si>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</si>
  <si>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</si>
  <si>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</si>
  <si>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</si>
  <si>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</si>
  <si>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</si>
  <si>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</si>
  <si>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</si>
  <si>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</si>
  <si>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</si>
  <si>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</si>
  <si>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</si>
  <si>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</si>
  <si>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</si>
  <si>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</si>
  <si>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</si>
  <si>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</si>
  <si>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</si>
  <si>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</si>
  <si>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</si>
  <si>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</si>
  <si>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</si>
  <si>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</si>
  <si>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</si>
  <si>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</si>
  <si>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</si>
  <si>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</si>
  <si>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</si>
  <si>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</si>
  <si>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</si>
  <si>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</si>
  <si>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</si>
  <si>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</si>
  <si>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</si>
  <si>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</si>
  <si>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</si>
  <si>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</si>
  <si>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</si>
  <si>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</si>
  <si>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</si>
  <si>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</si>
  <si>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</si>
  <si>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</si>
  <si>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</si>
  <si>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</si>
  <si>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</si>
  <si>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</si>
  <si>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</si>
  <si>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</si>
  <si>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</si>
  <si>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</si>
  <si>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</si>
  <si>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</si>
  <si>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</si>
  <si>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</si>
  <si>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</si>
  <si>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</si>
  <si>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</si>
  <si>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</si>
  <si>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</si>
  <si>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</si>
  <si>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</si>
  <si>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</si>
  <si>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</si>
  <si>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</si>
  <si>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</si>
  <si>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</si>
  <si>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</si>
  <si>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</si>
  <si>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</si>
  <si>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</si>
  <si>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</si>
  <si>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</si>
  <si>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</si>
  <si>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</si>
  <si>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</si>
  <si>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</si>
  <si>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</si>
  <si>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</si>
  <si>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</si>
  <si>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</si>
  <si>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</si>
  <si>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</si>
  <si>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</si>
  <si>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</si>
  <si>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</si>
  <si>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</si>
  <si>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</si>
  <si>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</si>
  <si>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</si>
  <si>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</si>
  <si>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</si>
  <si>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</si>
  <si>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</si>
  <si>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</si>
  <si>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</si>
  <si>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</si>
  <si>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</si>
  <si>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</si>
  <si>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</si>
  <si>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</si>
  <si>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</si>
  <si>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</si>
  <si>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</si>
  <si>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</si>
  <si>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</si>
  <si>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</si>
  <si>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</si>
  <si>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</si>
  <si>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</si>
  <si>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</si>
  <si>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</si>
  <si>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</si>
  <si>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</si>
  <si>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</si>
  <si>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</si>
  <si>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</si>
  <si>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</si>
  <si>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</si>
  <si>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</si>
  <si>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</si>
  <si>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</si>
  <si>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</si>
  <si>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</si>
  <si>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</si>
  <si>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</si>
  <si>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</si>
  <si>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</si>
  <si>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</si>
  <si>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</si>
  <si>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</si>
  <si>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</si>
  <si>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</si>
  <si>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</si>
  <si>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</si>
  <si>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</si>
  <si>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</si>
  <si>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</si>
  <si>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</si>
  <si>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</si>
  <si>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</si>
  <si>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</si>
  <si>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</si>
  <si>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</si>
  <si>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</si>
  <si>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</si>
  <si>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</si>
  <si>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</si>
  <si>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</si>
  <si>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</si>
  <si>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</si>
  <si>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</si>
  <si>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</si>
  <si>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</si>
  <si>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</si>
  <si>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</si>
  <si>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</si>
  <si>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</si>
  <si>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</si>
  <si>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</si>
  <si>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</si>
  <si>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</si>
  <si>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</si>
  <si>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</si>
  <si>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</si>
  <si>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</si>
  <si>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</si>
  <si>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</si>
  <si>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</si>
  <si>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</si>
  <si>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</si>
  <si>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</si>
  <si>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</si>
  <si>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</si>
  <si>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</si>
  <si>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</si>
  <si>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</si>
  <si>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</si>
  <si>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</si>
  <si>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</si>
  <si>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</si>
  <si>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</si>
  <si>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</si>
  <si>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</si>
  <si>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</si>
  <si>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</si>
  <si>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</si>
  <si>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</si>
  <si>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</si>
  <si>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</si>
  <si>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</si>
  <si>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</si>
  <si>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</si>
  <si>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</si>
  <si>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</si>
  <si>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</si>
  <si>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</si>
  <si>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</si>
  <si>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</si>
  <si>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</si>
  <si>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</si>
  <si>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</si>
  <si>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</si>
  <si>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</si>
  <si>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</si>
  <si>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</si>
  <si>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</si>
  <si>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</si>
  <si>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</si>
  <si>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</si>
  <si>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</si>
  <si>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</si>
  <si>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</si>
  <si>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</si>
  <si>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</si>
  <si>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</si>
  <si>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</si>
  <si>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</si>
  <si>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</si>
  <si>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</si>
  <si>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</si>
  <si>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</si>
  <si>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</si>
  <si>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</si>
  <si>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</si>
  <si>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</si>
  <si>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</si>
  <si>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</si>
  <si>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</si>
  <si>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</si>
  <si>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</si>
  <si>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</si>
  <si>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</si>
  <si>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</si>
  <si>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</si>
  <si>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</si>
  <si>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</si>
  <si>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</si>
  <si>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</si>
  <si>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</si>
  <si>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</si>
  <si>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</si>
  <si>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</si>
  <si>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</si>
  <si>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</si>
  <si>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</si>
  <si>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</si>
  <si>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</si>
  <si>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</si>
  <si>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</si>
  <si>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</si>
  <si>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</si>
  <si>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</si>
  <si>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</si>
  <si>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</si>
  <si>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</si>
  <si>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</si>
  <si>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</si>
  <si>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</si>
  <si>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</si>
  <si>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</si>
  <si>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</si>
  <si>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</si>
  <si>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</si>
  <si>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</si>
  <si>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</si>
  <si>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</si>
  <si>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</si>
  <si>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</si>
  <si>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</si>
  <si>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</si>
  <si>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</si>
  <si>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</si>
  <si>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</si>
  <si>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</si>
  <si>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</si>
  <si>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</si>
  <si>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</si>
  <si>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</si>
  <si>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</si>
  <si>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</si>
  <si>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</si>
  <si>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</si>
  <si>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</si>
  <si>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</si>
  <si>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</si>
  <si>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</si>
  <si>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</si>
  <si>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</si>
  <si>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</si>
  <si>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</si>
  <si>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</si>
  <si>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</si>
  <si>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</si>
  <si>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</si>
  <si>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</si>
  <si>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</si>
  <si>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</si>
  <si>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</si>
  <si>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</si>
  <si>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</si>
  <si>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</si>
  <si>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</si>
  <si>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</si>
  <si>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</si>
  <si>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</si>
  <si>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</si>
  <si>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</si>
  <si>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</si>
  <si>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</si>
  <si>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</si>
  <si>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</si>
  <si>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</si>
  <si>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</si>
  <si>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</si>
  <si>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</si>
  <si>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</si>
  <si>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</si>
  <si>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</si>
  <si>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</si>
  <si>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</si>
  <si>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</si>
  <si>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</si>
  <si>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</si>
  <si>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</si>
  <si>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</si>
  <si>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</si>
  <si>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</si>
  <si>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</si>
  <si>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</si>
  <si>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</si>
  <si>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</si>
  <si>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</si>
  <si>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</si>
  <si>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</si>
  <si>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</si>
  <si>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</si>
  <si>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</si>
  <si>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</si>
  <si>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</si>
  <si>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</si>
  <si>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</si>
  <si>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</si>
  <si>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</si>
  <si>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</si>
  <si>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</si>
  <si>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</si>
  <si>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</si>
  <si>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</si>
  <si>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</si>
  <si>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</si>
  <si>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</si>
  <si>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</si>
  <si>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</si>
  <si>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</si>
  <si>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</si>
  <si>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</si>
  <si>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</si>
  <si>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</si>
  <si>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</si>
  <si>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</si>
  <si>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</si>
  <si>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</si>
  <si>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</si>
  <si>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</si>
  <si>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</si>
  <si>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</si>
  <si>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</si>
  <si>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</si>
  <si>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</si>
  <si>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</si>
  <si>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</si>
  <si>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</si>
  <si>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</si>
  <si>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</si>
  <si>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</si>
  <si>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</si>
  <si>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</si>
  <si>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</si>
  <si>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</si>
  <si>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</si>
  <si>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</si>
  <si>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</si>
  <si>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</si>
  <si>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</si>
  <si>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</si>
  <si>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</si>
  <si>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</si>
  <si>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</si>
  <si>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</si>
  <si>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</si>
  <si>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</si>
  <si>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</si>
  <si>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</si>
  <si>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</si>
  <si>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</si>
  <si>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</si>
  <si>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</si>
  <si>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</si>
  <si>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</si>
  <si>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</si>
  <si>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</si>
  <si>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</si>
  <si>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</si>
  <si>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</si>
  <si>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</si>
  <si>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</si>
  <si>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</si>
  <si>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</si>
  <si>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</si>
  <si>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</si>
  <si>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</si>
  <si>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</si>
  <si>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</si>
  <si>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</si>
  <si>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</si>
  <si>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</si>
  <si>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</si>
  <si>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</si>
  <si>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</si>
  <si>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</si>
  <si>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</si>
  <si>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</si>
  <si>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</si>
  <si>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</si>
  <si>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</si>
  <si>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</si>
  <si>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</si>
  <si>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</si>
  <si>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</si>
  <si>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</si>
  <si>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</si>
  <si>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</si>
  <si>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</si>
  <si>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</si>
  <si>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</si>
  <si>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</si>
  <si>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</si>
  <si>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</si>
  <si>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</si>
  <si>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</si>
  <si>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</si>
  <si>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</si>
  <si>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</si>
  <si>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</si>
  <si>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</si>
  <si>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</si>
  <si>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</si>
  <si>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</si>
  <si>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</si>
  <si>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</si>
  <si>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</si>
  <si>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</si>
  <si>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</si>
  <si>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</si>
  <si>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</si>
  <si>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</si>
  <si>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</si>
  <si>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</si>
  <si>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</si>
  <si>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</si>
  <si>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</si>
  <si>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</si>
  <si>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</si>
  <si>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</si>
  <si>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</si>
  <si>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</si>
  <si>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</si>
  <si>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</si>
  <si>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</si>
  <si>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</si>
  <si>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</si>
  <si>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</si>
  <si>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</si>
  <si>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</si>
  <si>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</si>
  <si>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</si>
  <si>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</si>
  <si>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</si>
  <si>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</si>
  <si>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</si>
  <si>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</si>
  <si>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</si>
  <si>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</si>
  <si>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</si>
  <si>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</si>
  <si>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</si>
  <si>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</si>
  <si>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</si>
  <si>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</si>
  <si>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</si>
  <si>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</si>
  <si>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</si>
  <si>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</si>
  <si>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</si>
  <si>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</si>
  <si>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</si>
  <si>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</si>
  <si>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</si>
  <si>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</si>
  <si>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</si>
  <si>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</si>
  <si>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</si>
  <si>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</si>
  <si>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</si>
  <si>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</si>
  <si>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</si>
  <si>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</si>
  <si>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</si>
  <si>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</si>
  <si>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</si>
  <si>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</si>
  <si>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</si>
  <si>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</si>
  <si>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</si>
  <si>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</si>
  <si>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</si>
  <si>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</si>
  <si>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</si>
  <si>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</si>
  <si>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</si>
  <si>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</si>
  <si>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</si>
  <si>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</si>
  <si>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</si>
  <si>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</si>
  <si>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</si>
  <si>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</si>
  <si>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</si>
  <si>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</si>
  <si>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</si>
  <si>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</si>
  <si>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</si>
  <si>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</si>
  <si>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</si>
  <si>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</si>
  <si>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</si>
  <si>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</si>
  <si>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</si>
  <si>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</si>
  <si>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</si>
  <si>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</si>
  <si>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</si>
  <si>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</si>
  <si>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</si>
  <si>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</si>
  <si>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</si>
  <si>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</si>
  <si>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</si>
  <si>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</si>
  <si>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</si>
  <si>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</si>
  <si>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</si>
  <si>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</si>
  <si>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</si>
  <si>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</si>
  <si>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</si>
  <si>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</si>
  <si>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</si>
  <si>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</si>
  <si>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</si>
  <si>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</si>
  <si>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</si>
  <si>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</si>
  <si>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</si>
  <si>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</si>
  <si>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</si>
  <si>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</si>
  <si>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</si>
  <si>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</si>
  <si>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</si>
  <si>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</si>
  <si>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</si>
  <si>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</si>
  <si>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</si>
  <si>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</si>
  <si>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</si>
  <si>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</si>
  <si>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</si>
  <si>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</si>
  <si>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</si>
  <si>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</si>
  <si>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</si>
  <si>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</si>
  <si>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</si>
  <si>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</si>
  <si>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</si>
  <si>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</si>
  <si>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</si>
  <si>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</si>
  <si>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</si>
  <si>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</si>
  <si>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</si>
  <si>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</si>
  <si>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</si>
  <si>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</si>
  <si>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</si>
  <si>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</si>
  <si>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</si>
  <si>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</si>
  <si>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</si>
  <si>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</si>
  <si>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</si>
  <si>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</si>
  <si>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</si>
  <si>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</si>
  <si>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</si>
  <si>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</si>
  <si>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</si>
  <si>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</si>
  <si>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</si>
  <si>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</si>
  <si>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</si>
  <si>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</si>
  <si>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</si>
  <si>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</si>
  <si>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</si>
  <si>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</si>
  <si>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</si>
  <si>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</si>
  <si>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</si>
  <si>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</si>
  <si>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</si>
  <si>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</si>
  <si>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</si>
  <si>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</si>
  <si>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</si>
  <si>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</si>
  <si>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</si>
  <si>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</si>
  <si>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</si>
  <si>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</si>
  <si>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</si>
  <si>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</si>
  <si>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</si>
  <si>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</si>
  <si>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</si>
  <si>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</si>
  <si>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</si>
  <si>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</si>
  <si>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</si>
  <si>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</si>
  <si>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</si>
  <si>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</si>
  <si>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</si>
  <si>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</si>
  <si>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</si>
  <si>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</si>
  <si>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</si>
  <si>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</si>
  <si>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</si>
  <si>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</si>
  <si>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</si>
  <si>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</si>
  <si>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</si>
  <si>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</si>
  <si>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</si>
  <si>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</si>
  <si>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</si>
  <si>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</si>
  <si>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</si>
  <si>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</si>
  <si>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</si>
  <si>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</si>
  <si>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</si>
  <si>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</si>
  <si>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</si>
  <si>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</si>
  <si>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</si>
  <si>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</si>
  <si>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</si>
  <si>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</si>
  <si>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</si>
  <si>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</si>
  <si>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</si>
  <si>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</si>
  <si>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</si>
  <si>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</si>
  <si>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</si>
  <si>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</si>
  <si>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</si>
  <si>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</si>
  <si>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</si>
  <si>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</si>
  <si>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</si>
  <si>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</si>
  <si>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</si>
  <si>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</si>
  <si>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</si>
  <si>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</si>
  <si>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</si>
  <si>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</si>
  <si>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</si>
  <si>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</si>
  <si>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</si>
  <si>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</si>
  <si>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</si>
  <si>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</si>
  <si>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</si>
  <si>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</si>
  <si>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</si>
  <si>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</si>
  <si>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</si>
  <si>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</si>
  <si>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</si>
  <si>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</si>
  <si>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</si>
  <si>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</si>
  <si>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</si>
  <si>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</si>
  <si>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</si>
  <si>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</si>
  <si>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</si>
  <si>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</si>
  <si>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</si>
  <si>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</si>
  <si>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</si>
  <si>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</si>
  <si>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</si>
  <si>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</si>
  <si>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</si>
  <si>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</si>
  <si>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</si>
  <si>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</si>
  <si>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</si>
  <si>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</si>
  <si>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</si>
  <si>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</si>
  <si>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</si>
  <si>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</si>
  <si>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</si>
  <si>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</si>
  <si>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</si>
  <si>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</si>
  <si>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</si>
  <si>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</si>
  <si>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</si>
  <si>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</si>
  <si>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</si>
  <si>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</si>
  <si>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</si>
  <si>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</si>
  <si>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</si>
  <si>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</si>
  <si>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</si>
  <si>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</si>
  <si>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</si>
  <si>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</si>
  <si>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</si>
  <si>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</si>
  <si>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</si>
  <si>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</si>
  <si>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</si>
  <si>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</si>
  <si>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</si>
  <si>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</si>
  <si>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</si>
  <si>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</si>
  <si>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</si>
  <si>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</si>
  <si>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</si>
  <si>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</si>
  <si>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</si>
  <si>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</si>
  <si>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</si>
  <si>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</si>
  <si>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</si>
  <si>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</si>
  <si>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</si>
  <si>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</si>
  <si>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</si>
  <si>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</si>
  <si>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</si>
  <si>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</si>
  <si>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</si>
  <si>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</si>
  <si>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</si>
  <si>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</si>
  <si>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</si>
  <si>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</si>
  <si>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</si>
  <si>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</si>
  <si>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</si>
  <si>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</si>
  <si>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</si>
  <si>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</si>
  <si>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</si>
  <si>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</si>
  <si>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</si>
  <si>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</si>
  <si>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</si>
  <si>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</si>
  <si>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</si>
  <si>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</si>
  <si>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</si>
  <si>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</si>
  <si>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</si>
  <si>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</si>
  <si>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</si>
  <si>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</si>
  <si>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</si>
  <si>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</si>
  <si>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</si>
  <si>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</si>
  <si>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</si>
  <si>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</si>
  <si>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</si>
  <si>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</si>
  <si>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</si>
  <si>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</si>
  <si>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</si>
  <si>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</si>
  <si>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</si>
  <si>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</si>
  <si>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</si>
  <si>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</si>
  <si>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</si>
  <si>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</si>
  <si>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</si>
  <si>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</si>
  <si>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</si>
  <si>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</si>
  <si>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</si>
  <si>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</si>
  <si>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</si>
  <si>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</si>
  <si>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</si>
  <si>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</si>
  <si>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</si>
  <si>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</si>
  <si>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</si>
  <si>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</si>
  <si>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</si>
  <si>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</si>
  <si>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</si>
  <si>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</si>
  <si>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</si>
  <si>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</si>
  <si>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</si>
  <si>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</si>
  <si>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</si>
  <si>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</si>
  <si>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</si>
  <si>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</si>
  <si>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</si>
  <si>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</si>
  <si>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</si>
  <si>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</si>
  <si>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</si>
  <si>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</si>
  <si>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</si>
  <si>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</si>
  <si>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</si>
  <si>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</si>
  <si>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</si>
  <si>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</si>
  <si>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</si>
  <si>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</si>
  <si>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</si>
  <si>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</si>
  <si>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</si>
  <si>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</si>
  <si>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</si>
  <si>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</si>
  <si>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</si>
  <si>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</si>
  <si>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</si>
  <si>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</si>
  <si>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</si>
  <si>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</si>
  <si>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</si>
  <si>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</si>
  <si>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</si>
  <si>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</si>
  <si>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</si>
  <si>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</si>
  <si>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</si>
  <si>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</si>
  <si>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</si>
  <si>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</si>
  <si>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</si>
  <si>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</si>
  <si>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</si>
  <si>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</si>
  <si>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</si>
  <si>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</si>
  <si>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</si>
  <si>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</si>
  <si>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</si>
  <si>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</si>
  <si>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</si>
  <si>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</si>
  <si>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</si>
  <si>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</si>
  <si>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</si>
  <si>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</si>
  <si>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</si>
  <si>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</si>
  <si>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</si>
  <si>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</si>
  <si>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</si>
  <si>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</si>
  <si>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</si>
  <si>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</si>
  <si>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</si>
  <si>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</si>
  <si>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</si>
  <si>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</si>
  <si>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</si>
  <si>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</si>
  <si>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</si>
  <si>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</si>
  <si>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</si>
  <si>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</si>
  <si>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</si>
  <si>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</si>
  <si>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</si>
  <si>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</si>
  <si>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</si>
  <si>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</si>
  <si>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</si>
  <si>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</si>
  <si>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</si>
  <si>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</si>
  <si>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</si>
  <si>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</si>
  <si>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</si>
  <si>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</si>
  <si>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</si>
  <si>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</si>
  <si>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</si>
  <si>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</si>
  <si>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</si>
  <si>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</si>
  <si>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</si>
  <si>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</si>
  <si>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</si>
  <si>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</si>
  <si>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</si>
  <si>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</si>
  <si>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</si>
  <si>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</si>
  <si>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</si>
  <si>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</si>
  <si>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</si>
  <si>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</si>
  <si>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</si>
  <si>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</si>
  <si>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</si>
  <si>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</si>
  <si>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</si>
  <si>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</si>
  <si>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</si>
  <si>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</si>
  <si>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</si>
  <si>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</si>
  <si>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</si>
  <si>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</si>
  <si>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</si>
  <si>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</si>
  <si>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</si>
  <si>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</si>
  <si>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</si>
  <si>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</si>
  <si>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</si>
  <si>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</si>
  <si>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</si>
  <si>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</si>
  <si>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</si>
  <si>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</si>
  <si>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</si>
  <si>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</si>
  <si>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</si>
  <si>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</si>
  <si>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</si>
  <si>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</si>
  <si>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</si>
  <si>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</si>
  <si>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</si>
  <si>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</si>
  <si>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</si>
  <si>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</si>
  <si>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</si>
  <si>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</si>
  <si>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</si>
  <si>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</si>
  <si>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</si>
  <si>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</si>
  <si>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</si>
  <si>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</si>
  <si>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</si>
  <si>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</si>
  <si>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</si>
  <si>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</si>
  <si>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</si>
  <si>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</si>
  <si>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</si>
  <si>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</si>
  <si>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</si>
  <si>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</si>
  <si>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</si>
  <si>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</si>
  <si>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</si>
  <si>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</si>
  <si>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</si>
  <si>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</si>
  <si>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</si>
  <si>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</si>
  <si>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</si>
  <si>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</si>
  <si>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</si>
  <si>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</si>
  <si>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</si>
  <si>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</si>
  <si>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</si>
  <si>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</si>
  <si>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</si>
  <si>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</si>
  <si>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</si>
  <si>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</si>
  <si>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</si>
  <si>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</si>
  <si>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</si>
  <si>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</si>
  <si>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</si>
  <si>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</si>
  <si>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</si>
  <si>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</si>
  <si>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</si>
  <si>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</si>
  <si>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</si>
  <si>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</si>
  <si>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</si>
  <si>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</si>
  <si>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</si>
  <si>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</si>
  <si>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</si>
  <si>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</si>
  <si>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</si>
  <si>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</si>
  <si>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</si>
  <si>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</si>
  <si>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</si>
  <si>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</si>
  <si>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</si>
  <si>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</si>
  <si>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</si>
  <si>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</si>
  <si>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</si>
  <si>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</si>
  <si>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</si>
  <si>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</si>
  <si>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</si>
  <si>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</si>
  <si>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</si>
  <si>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</si>
  <si>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</si>
  <si>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</si>
  <si>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</si>
  <si>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</si>
  <si>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</si>
  <si>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</si>
  <si>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</si>
  <si>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</si>
  <si>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</si>
  <si>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</si>
  <si>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</si>
  <si>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</si>
  <si>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</si>
  <si>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</si>
  <si>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</si>
  <si>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</si>
  <si>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</si>
  <si>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</si>
  <si>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</si>
  <si>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</si>
  <si>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</si>
  <si>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</si>
  <si>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</si>
  <si>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</si>
  <si>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</si>
  <si>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</si>
  <si>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</si>
  <si>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</si>
  <si>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</si>
  <si>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</si>
  <si>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</si>
  <si>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</si>
  <si>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</si>
  <si>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</si>
  <si>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</si>
  <si>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</si>
  <si>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</si>
  <si>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</si>
  <si>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</si>
  <si>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</si>
  <si>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</si>
  <si>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</si>
  <si>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</si>
  <si>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</si>
  <si>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</si>
  <si>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</si>
  <si>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</si>
  <si>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</si>
  <si>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</si>
  <si>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</si>
  <si>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</si>
  <si>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</si>
  <si>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</si>
  <si>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</si>
  <si>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</si>
  <si>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</si>
  <si>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</si>
  <si>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</si>
  <si>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</si>
  <si>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</si>
  <si>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</si>
  <si>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</si>
  <si>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</si>
  <si>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</si>
  <si>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</si>
  <si>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</si>
  <si>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</si>
  <si>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</si>
  <si>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</si>
  <si>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</si>
  <si>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</si>
  <si>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</si>
  <si>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</si>
  <si>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</si>
  <si>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</si>
  <si>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</si>
  <si>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</si>
  <si>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</si>
  <si>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</si>
  <si>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</si>
  <si>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</si>
  <si>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</si>
  <si>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</si>
  <si>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</si>
  <si>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</si>
  <si>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</si>
  <si>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</si>
  <si>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</si>
  <si>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</si>
  <si>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</si>
  <si>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</si>
  <si>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</si>
  <si>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</si>
  <si>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</si>
  <si>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</si>
  <si>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</si>
  <si>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</si>
  <si>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</si>
  <si>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</si>
  <si>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</si>
  <si>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</si>
  <si>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</si>
  <si>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</si>
  <si>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</si>
  <si>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</si>
  <si>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</si>
  <si>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</si>
  <si>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</si>
  <si>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</si>
  <si>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</si>
  <si>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</si>
  <si>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</si>
  <si>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</si>
  <si>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</si>
  <si>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</si>
  <si>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</si>
  <si>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</si>
  <si>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</si>
  <si>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</si>
  <si>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</si>
  <si>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</si>
  <si>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</si>
  <si>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</si>
  <si>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</si>
  <si>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</si>
  <si>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</si>
  <si>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</si>
  <si>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</si>
  <si>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</si>
  <si>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</si>
  <si>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</si>
  <si>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</si>
  <si>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</si>
  <si>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</si>
  <si>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</si>
  <si>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</si>
  <si>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</si>
  <si>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</si>
  <si>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</si>
  <si>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</si>
  <si>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</si>
  <si>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</si>
  <si>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</si>
  <si>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</si>
  <si>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</si>
  <si>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</si>
  <si>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</si>
  <si>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</si>
  <si>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</si>
  <si>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</si>
  <si>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</si>
  <si>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</si>
  <si>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</si>
  <si>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</si>
  <si>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</si>
  <si>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</si>
  <si>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</si>
  <si>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</si>
  <si>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</si>
  <si>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</si>
  <si>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</si>
  <si>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</si>
  <si>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</si>
  <si>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</si>
  <si>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</si>
  <si>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</si>
  <si>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</si>
  <si>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</si>
  <si>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</si>
  <si>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</si>
  <si>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</si>
  <si>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</si>
  <si>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</si>
  <si>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</si>
  <si>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</si>
  <si>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</si>
  <si>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</si>
  <si>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</si>
  <si>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</si>
  <si>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</si>
  <si>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</si>
  <si>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</si>
  <si>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</si>
  <si>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</si>
  <si>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</si>
  <si>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</si>
  <si>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</si>
  <si>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</si>
  <si>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</si>
  <si>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</si>
  <si>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</si>
  <si>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</si>
  <si>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</si>
  <si>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</si>
  <si>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</si>
  <si>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</si>
  <si>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</si>
  <si>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</si>
  <si>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</si>
  <si>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</si>
  <si>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</si>
  <si>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</si>
  <si>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</si>
  <si>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</si>
  <si>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</si>
  <si>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</si>
  <si>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</si>
  <si>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</si>
  <si>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</si>
  <si>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</si>
  <si>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</si>
  <si>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</si>
  <si>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</si>
  <si>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</si>
  <si>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</si>
  <si>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</si>
  <si>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</si>
  <si>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</si>
  <si>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</si>
  <si>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</si>
  <si>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</si>
  <si>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</si>
  <si>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</si>
  <si>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</si>
  <si>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</si>
  <si>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</si>
  <si>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</si>
  <si>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</si>
  <si>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</si>
  <si>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</si>
  <si>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</si>
  <si>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</si>
  <si>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</si>
  <si>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</si>
  <si>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</si>
  <si>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</si>
  <si>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</si>
  <si>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</si>
  <si>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</si>
  <si>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</si>
  <si>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</si>
  <si>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</si>
  <si>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</si>
  <si>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</si>
  <si>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</si>
  <si>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</si>
  <si>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</si>
  <si>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</si>
  <si>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</si>
  <si>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</si>
  <si>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</si>
  <si>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</si>
  <si>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</si>
  <si>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</si>
  <si>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</si>
  <si>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</si>
  <si>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</si>
  <si>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</si>
  <si>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</si>
  <si>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</si>
  <si>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</si>
  <si>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</si>
  <si>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</si>
  <si>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</si>
  <si>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</si>
  <si>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</si>
  <si>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</si>
  <si>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</si>
  <si>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</si>
  <si>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</si>
  <si>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</si>
  <si>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</si>
  <si>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</si>
  <si>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</si>
  <si>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</si>
  <si>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</si>
  <si>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</si>
  <si>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</si>
  <si>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</si>
  <si>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</si>
  <si>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</si>
  <si>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</si>
  <si>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</si>
  <si>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</si>
  <si>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</si>
  <si>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</si>
  <si>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</si>
  <si>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</si>
  <si>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</si>
  <si>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</si>
  <si>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</si>
  <si>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</si>
  <si>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</si>
  <si>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</si>
  <si>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</si>
  <si>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</si>
  <si>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</si>
  <si>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</si>
  <si>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</si>
  <si>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</si>
  <si>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</si>
  <si>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</si>
  <si>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</si>
  <si>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</si>
  <si>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</si>
  <si>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</si>
  <si>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</si>
  <si>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</si>
  <si>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</si>
  <si>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</si>
  <si>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</si>
  <si>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</si>
  <si>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</si>
  <si>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</si>
  <si>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</si>
  <si>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</si>
  <si>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</si>
  <si>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</si>
  <si>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</si>
  <si>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</si>
  <si>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</si>
  <si>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</si>
  <si>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</si>
  <si>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</si>
  <si>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</si>
  <si>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</si>
  <si>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</si>
  <si>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</si>
  <si>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</si>
  <si>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</si>
  <si>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</si>
  <si>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</si>
  <si>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</si>
  <si>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</si>
  <si>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</si>
  <si>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</si>
  <si>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</si>
  <si>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</si>
  <si>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</si>
  <si>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</si>
  <si>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</si>
  <si>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</si>
  <si>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</si>
  <si>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</si>
  <si>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</si>
  <si>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</si>
  <si>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</si>
  <si>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</si>
  <si>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</si>
  <si>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</si>
  <si>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</si>
  <si>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</si>
  <si>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</si>
  <si>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</si>
  <si>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</si>
  <si>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</si>
  <si>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</si>
  <si>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</si>
  <si>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</si>
  <si>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</si>
  <si>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</si>
  <si>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</si>
  <si>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</si>
  <si>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</si>
  <si>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</si>
  <si>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</si>
  <si>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</si>
  <si>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</si>
  <si>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</si>
  <si>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</si>
  <si>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</si>
  <si>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</si>
  <si>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</si>
  <si>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</si>
  <si>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</si>
  <si>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</si>
  <si>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</si>
  <si>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</si>
  <si>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</si>
  <si>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</si>
  <si>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</si>
  <si>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</si>
  <si>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</si>
  <si>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</si>
  <si>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</si>
  <si>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</si>
  <si>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</si>
  <si>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</si>
  <si>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</si>
  <si>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</si>
  <si>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</si>
  <si>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</si>
  <si>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</si>
  <si>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</si>
  <si>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</si>
  <si>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</si>
  <si>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</si>
  <si>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</si>
  <si>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</si>
  <si>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</si>
  <si>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</si>
  <si>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</si>
  <si>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</si>
  <si>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</si>
  <si>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</si>
  <si>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</si>
  <si>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</si>
  <si>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</si>
  <si>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</si>
  <si>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</si>
  <si>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</si>
  <si>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</si>
  <si>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</si>
  <si>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</si>
  <si>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</si>
  <si>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</si>
  <si>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</si>
  <si>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</si>
  <si>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</si>
  <si>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</si>
  <si>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</si>
  <si>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</si>
  <si>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</si>
  <si>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</si>
  <si>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</si>
  <si>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</si>
  <si>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</si>
  <si>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</si>
  <si>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</si>
  <si>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</si>
  <si>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</si>
  <si>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</si>
  <si>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</si>
  <si>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</si>
  <si>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</si>
  <si>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</si>
  <si>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</si>
  <si>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</si>
  <si>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</si>
  <si>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</si>
  <si>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</si>
  <si>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</si>
  <si>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</si>
  <si>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</si>
  <si>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</si>
  <si>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</si>
  <si>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</si>
  <si>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</si>
  <si>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</si>
  <si>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</si>
  <si>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</si>
  <si>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</si>
  <si>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</si>
  <si>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</si>
  <si>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</si>
  <si>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</si>
  <si>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</si>
  <si>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</si>
  <si>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</si>
  <si>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</si>
  <si>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</si>
  <si>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</si>
  <si>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</si>
  <si>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</si>
  <si>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</si>
  <si>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</si>
  <si>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</si>
  <si>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</si>
  <si>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</si>
  <si>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</si>
  <si>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</si>
  <si>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</si>
  <si>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</si>
  <si>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</si>
  <si>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</si>
  <si>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</si>
  <si>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</si>
  <si>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</si>
  <si>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</si>
  <si>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</si>
  <si>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</si>
  <si>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</si>
  <si>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</si>
  <si>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</si>
  <si>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</si>
  <si>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</si>
  <si>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</si>
  <si>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</si>
  <si>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</si>
  <si>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</si>
  <si>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</si>
  <si>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</si>
  <si>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</si>
  <si>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</si>
  <si>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</si>
  <si>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</si>
  <si>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</si>
  <si>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</si>
  <si>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</si>
  <si>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</si>
  <si>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</si>
  <si>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</si>
  <si>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</si>
  <si>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</si>
  <si>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</si>
  <si>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</si>
  <si>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</si>
  <si>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</si>
  <si>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</si>
  <si>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</si>
  <si>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</si>
  <si>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</si>
  <si>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</si>
  <si>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</si>
  <si>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</si>
  <si>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</si>
  <si>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</si>
  <si>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</si>
  <si>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</si>
  <si>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</si>
  <si>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</si>
  <si>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</si>
  <si>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</si>
  <si>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</si>
  <si>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</si>
  <si>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</si>
  <si>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</si>
  <si>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</si>
  <si>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</si>
  <si>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</si>
  <si>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</si>
  <si>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</si>
  <si>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</si>
  <si>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</si>
  <si>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</si>
  <si>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</si>
  <si>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</si>
  <si>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</si>
  <si>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</si>
  <si>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</si>
  <si>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</si>
  <si>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</si>
  <si>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</si>
  <si>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</si>
  <si>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</si>
  <si>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</si>
  <si>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</si>
  <si>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</si>
  <si>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</si>
  <si>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</si>
  <si>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</si>
  <si>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</si>
  <si>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</si>
  <si>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</si>
  <si>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</si>
  <si>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</si>
  <si>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</si>
  <si>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</si>
  <si>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</si>
  <si>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</si>
  <si>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</si>
  <si>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</si>
  <si>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</si>
  <si>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</si>
  <si>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</si>
  <si>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</si>
  <si>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</si>
  <si>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</si>
  <si>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</si>
  <si>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</si>
  <si>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</si>
  <si>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</si>
  <si>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</si>
  <si>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</si>
  <si>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</si>
  <si>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</si>
  <si>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</si>
  <si>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</si>
  <si>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</si>
  <si>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</si>
  <si>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</si>
  <si>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</si>
  <si>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</si>
  <si>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</si>
  <si>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</si>
  <si>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</si>
  <si>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</si>
  <si>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</si>
  <si>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</si>
  <si>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</si>
  <si>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</si>
  <si>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</si>
  <si>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</si>
  <si>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</si>
  <si>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</si>
  <si>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</si>
  <si>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</si>
  <si>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</si>
  <si>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</si>
  <si>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</si>
  <si>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</si>
  <si>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</si>
  <si>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</si>
  <si>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</si>
  <si>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</si>
  <si>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</si>
  <si>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</si>
  <si>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</si>
  <si>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</si>
  <si>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</si>
  <si>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</si>
  <si>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</si>
  <si>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</si>
  <si>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</si>
  <si>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</si>
  <si>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</si>
  <si>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</si>
  <si>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</si>
  <si>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</si>
  <si>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</si>
  <si>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</si>
  <si>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</si>
  <si>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</si>
  <si>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</si>
  <si>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</si>
  <si>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</si>
  <si>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</si>
  <si>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</si>
  <si>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</si>
  <si>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</si>
  <si>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</si>
  <si>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</si>
  <si>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</si>
  <si>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</si>
  <si>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</si>
  <si>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</si>
  <si>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</si>
  <si>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</si>
  <si>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</si>
  <si>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</si>
  <si>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</si>
  <si>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</si>
  <si>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</si>
  <si>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</si>
  <si>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</si>
  <si>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</si>
  <si>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</si>
  <si>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</si>
  <si>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</si>
  <si>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</si>
  <si>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</si>
  <si>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</si>
  <si>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</si>
  <si>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</si>
  <si>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</si>
  <si>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</si>
  <si>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</si>
  <si>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</si>
  <si>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</si>
  <si>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</si>
  <si>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</si>
  <si>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</si>
  <si>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</si>
  <si>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</si>
  <si>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</si>
  <si>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</si>
  <si>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</si>
  <si>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</si>
  <si>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</si>
  <si>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</si>
  <si>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</si>
  <si>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</si>
  <si>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</si>
  <si>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</si>
  <si>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</si>
  <si>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</si>
  <si>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</si>
  <si>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</si>
  <si>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</si>
  <si>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</si>
  <si>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</si>
  <si>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</si>
  <si>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</si>
  <si>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</si>
  <si>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</si>
  <si>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</si>
  <si>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</si>
  <si>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</si>
  <si>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</si>
  <si>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</si>
  <si>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</si>
  <si>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</si>
  <si>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</si>
  <si>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</si>
  <si>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</si>
  <si>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</si>
  <si>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</si>
  <si>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</si>
  <si>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</si>
  <si>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</si>
  <si>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</si>
  <si>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</si>
  <si>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</si>
  <si>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</si>
  <si>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</si>
  <si>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</si>
  <si>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</si>
  <si>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</si>
  <si>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</si>
  <si>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</si>
  <si>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</si>
  <si>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</si>
  <si>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</si>
  <si>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</si>
  <si>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</si>
  <si>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</si>
  <si>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</si>
  <si>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</si>
  <si>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</si>
  <si>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</si>
  <si>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</si>
  <si>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</si>
  <si>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</si>
  <si>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</si>
  <si>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</si>
  <si>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</si>
  <si>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</si>
  <si>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</si>
  <si>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</si>
  <si>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</si>
  <si>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</si>
  <si>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</si>
  <si>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</si>
  <si>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</si>
  <si>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</si>
  <si>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</si>
  <si>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</si>
  <si>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</si>
  <si>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</si>
  <si>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</si>
  <si>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</si>
  <si>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</si>
  <si>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</si>
  <si>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</si>
  <si>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</si>
  <si>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</si>
  <si>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</si>
  <si>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</si>
  <si>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</si>
  <si>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</si>
  <si>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</si>
  <si>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</si>
  <si>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</si>
  <si>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</si>
  <si>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</si>
  <si>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</si>
  <si>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</si>
  <si>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</si>
  <si>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</si>
  <si>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</si>
  <si>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</si>
  <si>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</si>
  <si>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</si>
  <si>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</si>
  <si>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</si>
  <si>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</si>
  <si>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</si>
  <si>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</si>
  <si>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</si>
  <si>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</si>
  <si>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</si>
  <si>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</si>
  <si>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</si>
  <si>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</si>
  <si>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</si>
  <si>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</si>
  <si>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</si>
  <si>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</si>
  <si>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</si>
  <si>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</si>
  <si>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</si>
  <si>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</si>
  <si>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</si>
  <si>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</si>
  <si>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</si>
  <si>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</si>
  <si>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</si>
  <si>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</si>
  <si>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</si>
  <si>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</si>
  <si>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</si>
  <si>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</si>
  <si>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</si>
  <si>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</si>
  <si>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</si>
  <si>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</si>
  <si>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</si>
  <si>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</si>
  <si>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</si>
  <si>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</si>
  <si>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</si>
  <si>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</si>
  <si>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</si>
  <si>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</si>
  <si>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</si>
  <si>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</si>
  <si>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</si>
  <si>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</si>
  <si>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</si>
  <si>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</si>
  <si>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</si>
  <si>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</si>
  <si>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</si>
  <si>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</si>
  <si>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</si>
  <si>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</si>
  <si>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</si>
  <si>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</si>
  <si>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</si>
  <si>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</si>
  <si>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</si>
  <si>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</si>
  <si>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</si>
  <si>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</si>
  <si>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</si>
  <si>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</si>
  <si>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</si>
  <si>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</si>
  <si>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</si>
  <si>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</si>
  <si>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</si>
  <si>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</si>
  <si>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</si>
  <si>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</si>
  <si>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</si>
  <si>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</si>
  <si>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</si>
  <si>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</si>
  <si>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</si>
  <si>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</si>
  <si>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</si>
  <si>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</si>
  <si>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</si>
  <si>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</si>
  <si>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</si>
  <si>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</si>
  <si>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</si>
  <si>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</si>
  <si>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</si>
  <si>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</si>
  <si>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</si>
  <si>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</si>
  <si>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</si>
  <si>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</si>
  <si>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</si>
  <si>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</si>
  <si>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</si>
  <si>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</si>
  <si>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</si>
  <si>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</si>
  <si>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</si>
  <si>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</si>
  <si>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</si>
  <si>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</si>
  <si>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</si>
  <si>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</si>
  <si>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</si>
  <si>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</si>
  <si>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</si>
  <si>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</si>
  <si>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</si>
  <si>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</si>
  <si>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</si>
  <si>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</si>
  <si>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</si>
  <si>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</si>
  <si>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</si>
  <si>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</si>
  <si>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</si>
  <si>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</si>
  <si>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</si>
  <si>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</si>
  <si>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</si>
  <si>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</si>
  <si>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</si>
  <si>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</si>
  <si>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</si>
  <si>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</si>
  <si>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</si>
  <si>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</si>
  <si>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</si>
  <si>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</si>
  <si>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</si>
  <si>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</si>
  <si>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</si>
  <si>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</si>
  <si>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</si>
  <si>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</si>
  <si>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</si>
  <si>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</si>
  <si>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</si>
  <si>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</si>
  <si>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</si>
  <si>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</si>
  <si>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</si>
  <si>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</si>
  <si>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</si>
  <si>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</si>
  <si>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</si>
  <si>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</si>
  <si>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</si>
  <si>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</si>
  <si>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</si>
  <si>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</si>
  <si>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</si>
  <si>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</si>
  <si>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</si>
  <si>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</si>
  <si>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</si>
  <si>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</si>
  <si>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</si>
  <si>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</si>
  <si>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</si>
  <si>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</si>
  <si>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</si>
  <si>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</si>
  <si>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</si>
  <si>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</si>
  <si>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</si>
  <si>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</si>
  <si>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</si>
  <si>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</si>
  <si>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</si>
  <si>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</si>
  <si>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</si>
  <si>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</si>
  <si>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</si>
  <si>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</si>
  <si>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</si>
  <si>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</si>
  <si>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</si>
  <si>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</si>
  <si>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</si>
  <si>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</si>
  <si>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</si>
  <si>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</si>
  <si>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</si>
  <si>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</si>
  <si>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</si>
  <si>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</si>
  <si>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</si>
  <si>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</si>
  <si>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</si>
  <si>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</si>
  <si>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</si>
  <si>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</si>
  <si>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</si>
  <si>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</si>
  <si>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</si>
  <si>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</si>
  <si>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</si>
  <si>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</si>
  <si>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</si>
  <si>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</si>
  <si>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</si>
  <si>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</si>
  <si>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</si>
  <si>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</si>
  <si>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</si>
  <si>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</si>
  <si>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</si>
  <si>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</si>
  <si>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</si>
  <si>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</si>
  <si>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</si>
  <si>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</si>
  <si>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</si>
  <si>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</si>
  <si>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</si>
  <si>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</si>
  <si>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</si>
  <si>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</si>
  <si>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</si>
  <si>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</si>
  <si>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</si>
  <si>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</si>
  <si>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</si>
  <si>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</si>
  <si>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</si>
  <si>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</si>
  <si>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</si>
  <si>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</si>
  <si>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</si>
  <si>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</si>
  <si>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</si>
  <si>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</si>
  <si>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</si>
  <si>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</si>
  <si>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</si>
  <si>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</si>
  <si>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</si>
  <si>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</si>
  <si>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</si>
  <si>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</si>
  <si>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</si>
  <si>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</si>
  <si>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</si>
  <si>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</si>
  <si>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</si>
  <si>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</si>
  <si>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</si>
  <si>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</si>
  <si>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</si>
  <si>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</si>
  <si>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</si>
  <si>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</si>
  <si>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</si>
  <si>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</si>
  <si>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</si>
  <si>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</si>
  <si>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</si>
  <si>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</si>
  <si>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</si>
  <si>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</si>
  <si>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</si>
  <si>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</si>
  <si>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</si>
  <si>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</si>
  <si>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</si>
  <si>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</si>
  <si>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</si>
  <si>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</si>
  <si>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</si>
  <si>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</si>
  <si>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</si>
  <si>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</si>
  <si>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</si>
  <si>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</si>
  <si>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</si>
  <si>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</si>
  <si>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</si>
  <si>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</si>
  <si>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</si>
  <si>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</si>
  <si>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</si>
  <si>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</si>
  <si>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</si>
  <si>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</si>
  <si>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</si>
  <si>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</si>
  <si>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</si>
  <si>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</si>
  <si>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</si>
  <si>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</si>
  <si>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</si>
  <si>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</si>
  <si>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</si>
  <si>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</si>
  <si>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</si>
  <si>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</si>
  <si>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</si>
  <si>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</si>
  <si>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</si>
  <si>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</si>
  <si>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</si>
  <si>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</si>
  <si>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</si>
  <si>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</si>
  <si>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</si>
  <si>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</si>
  <si>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</si>
  <si>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</si>
  <si>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</si>
  <si>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</si>
  <si>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</si>
  <si>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</si>
  <si>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</si>
  <si>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</si>
  <si>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</si>
  <si>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</si>
  <si>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</si>
  <si>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</si>
  <si>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</si>
  <si>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</si>
  <si>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</si>
  <si>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</si>
  <si>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</si>
  <si>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</si>
  <si>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</si>
  <si>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</si>
  <si>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</si>
  <si>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</si>
  <si>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</si>
  <si>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</si>
  <si>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</si>
  <si>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</si>
  <si>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</si>
  <si>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</si>
  <si>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</si>
  <si>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</si>
  <si>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</si>
  <si>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</si>
  <si>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</si>
  <si>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</si>
  <si>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</si>
  <si>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</si>
  <si>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</si>
  <si>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</si>
  <si>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</si>
  <si>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</si>
  <si>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</si>
  <si>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</si>
  <si>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</si>
  <si>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</si>
  <si>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</si>
  <si>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</si>
  <si>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</si>
  <si>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</si>
  <si>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</si>
  <si>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</si>
  <si>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</si>
  <si>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</si>
  <si>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</si>
  <si>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</si>
  <si>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</si>
  <si>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</si>
  <si>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</si>
  <si>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</si>
  <si>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</si>
  <si>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</si>
  <si>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</si>
  <si>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</si>
  <si>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</si>
  <si>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</si>
  <si>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</si>
  <si>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</si>
  <si>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</si>
  <si>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</si>
  <si>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</si>
  <si>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</si>
  <si>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</si>
  <si>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</si>
  <si>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</si>
  <si>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</si>
  <si>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</si>
  <si>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</si>
  <si>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</si>
  <si>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</si>
  <si>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</si>
  <si>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</si>
  <si>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</si>
  <si>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</si>
  <si>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</si>
  <si>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</si>
  <si>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</si>
  <si>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</si>
  <si>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</si>
  <si>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</si>
  <si>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</si>
  <si>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</si>
  <si>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</si>
  <si>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</si>
  <si>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</si>
  <si>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</si>
  <si>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</si>
  <si>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</si>
  <si>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</si>
  <si>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</si>
  <si>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</si>
  <si>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</si>
  <si>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</si>
  <si>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</si>
  <si>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</si>
  <si>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</si>
  <si>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</si>
  <si>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</si>
  <si>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</si>
  <si>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</si>
  <si>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</si>
  <si>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</si>
  <si>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</si>
  <si>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</si>
  <si>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</si>
  <si>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</si>
  <si>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</si>
  <si>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</si>
  <si>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</si>
  <si>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</si>
  <si>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</si>
  <si>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</si>
  <si>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</si>
  <si>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</si>
  <si>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</si>
  <si>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</si>
  <si>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</si>
  <si>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</si>
  <si>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</si>
  <si>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</si>
  <si>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</si>
  <si>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</si>
  <si>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</si>
  <si>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</si>
  <si>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</si>
  <si>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</si>
  <si>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</si>
  <si>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</si>
  <si>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</si>
  <si>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</si>
  <si>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</si>
  <si>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</si>
  <si>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</si>
  <si>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</si>
  <si>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</si>
  <si>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</si>
  <si>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</si>
  <si>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</si>
  <si>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</si>
  <si>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</si>
  <si>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</si>
  <si>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</si>
  <si>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</si>
  <si>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</si>
  <si>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</si>
  <si>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</si>
  <si>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</si>
  <si>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</si>
  <si>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</si>
  <si>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</si>
  <si>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</si>
  <si>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</si>
  <si>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</si>
  <si>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</si>
  <si>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</si>
  <si>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</si>
  <si>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</si>
  <si>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</si>
  <si>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</si>
  <si>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</si>
  <si>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</si>
  <si>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</si>
  <si>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</si>
  <si>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</si>
  <si>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</si>
  <si>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</si>
  <si>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</si>
  <si>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</si>
  <si>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</si>
  <si>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</si>
  <si>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</si>
  <si>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</si>
  <si>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</si>
  <si>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</si>
  <si>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</si>
  <si>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</si>
  <si>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</si>
  <si>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</si>
  <si>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</si>
  <si>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</si>
  <si>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</si>
  <si>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</si>
  <si>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</si>
  <si>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</si>
  <si>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</si>
  <si>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</si>
  <si>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</si>
  <si>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</si>
  <si>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</si>
  <si>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</si>
  <si>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</si>
  <si>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</si>
  <si>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</si>
  <si>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</si>
  <si>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</si>
  <si>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</si>
  <si>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</si>
  <si>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</si>
  <si>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</si>
  <si>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</si>
  <si>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</si>
  <si>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</si>
  <si>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</si>
  <si>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</si>
  <si>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</si>
  <si>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</si>
  <si>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</si>
  <si>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</si>
  <si>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</si>
  <si>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</si>
  <si>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</si>
  <si>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</si>
  <si>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</si>
  <si>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</si>
  <si>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</si>
  <si>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</si>
  <si>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</si>
  <si>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</si>
  <si>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</si>
  <si>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</si>
  <si>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</si>
  <si>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</si>
  <si>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</si>
  <si>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</si>
  <si>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</si>
  <si>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</si>
  <si>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</si>
  <si>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</si>
  <si>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</si>
  <si>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</si>
  <si>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</si>
  <si>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</si>
  <si>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</si>
  <si>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</si>
  <si>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</si>
  <si>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</si>
  <si>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</si>
  <si>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</si>
  <si>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</si>
  <si>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</si>
  <si>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</si>
  <si>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</si>
  <si>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</si>
  <si>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</si>
  <si>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</si>
  <si>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</si>
  <si>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</si>
  <si>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</si>
  <si>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</si>
  <si>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</si>
  <si>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</si>
  <si>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</si>
  <si>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</si>
  <si>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</si>
  <si>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</si>
  <si>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</si>
  <si>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</si>
  <si>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</si>
  <si>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</si>
  <si>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</si>
  <si>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</si>
  <si>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</si>
  <si>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</si>
  <si>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</si>
  <si>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</si>
  <si>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</si>
  <si>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</si>
  <si>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</si>
  <si>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</si>
  <si>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</si>
  <si>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</si>
  <si>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</si>
  <si>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</si>
  <si>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</si>
  <si>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</si>
  <si>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</si>
  <si>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</si>
  <si>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</si>
  <si>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</si>
  <si>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</si>
  <si>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</si>
  <si>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</si>
  <si>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</si>
  <si>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</si>
  <si>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</si>
  <si>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</si>
  <si>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</si>
  <si>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</si>
  <si>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</si>
  <si>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</si>
  <si>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</si>
  <si>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</si>
  <si>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</si>
  <si>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</si>
  <si>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</si>
  <si>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</si>
  <si>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</si>
  <si>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</si>
  <si>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</si>
  <si>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</si>
  <si>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</si>
  <si>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</si>
  <si>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</si>
  <si>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</si>
  <si>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</si>
  <si>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</si>
  <si>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</si>
  <si>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</si>
  <si>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</si>
  <si>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</si>
  <si>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</si>
  <si>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</si>
  <si>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</si>
  <si>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</si>
  <si>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</si>
  <si>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</si>
  <si>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</si>
  <si>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</si>
  <si>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</si>
  <si>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</si>
  <si>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</si>
  <si>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</si>
  <si>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</si>
  <si>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</si>
  <si>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</si>
  <si>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</si>
  <si>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</si>
  <si>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</si>
  <si>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</si>
  <si>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</si>
  <si>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</si>
  <si>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</si>
  <si>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</si>
  <si>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</si>
  <si>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</si>
  <si>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</si>
  <si>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</si>
  <si>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</si>
  <si>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</si>
  <si>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</si>
  <si>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</si>
  <si>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</si>
  <si>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</si>
  <si>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</si>
  <si>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</si>
  <si>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</si>
  <si>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</si>
  <si>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</si>
  <si>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</si>
  <si>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</si>
  <si>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</si>
  <si>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</si>
  <si>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</si>
  <si>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</si>
  <si>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</si>
  <si>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</si>
  <si>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</si>
  <si>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</si>
  <si>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</si>
  <si>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</si>
  <si>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</si>
  <si>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</si>
  <si>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</si>
  <si>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</si>
  <si>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</si>
  <si>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</si>
  <si>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</si>
  <si>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</si>
  <si>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</si>
  <si>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</si>
  <si>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</si>
  <si>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</si>
  <si>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</si>
  <si>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</si>
  <si>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</si>
  <si>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</si>
  <si>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</si>
  <si>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</si>
  <si>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</si>
  <si>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</si>
  <si>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</si>
  <si>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</si>
  <si>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</si>
  <si>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</si>
  <si>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</si>
  <si>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</si>
  <si>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</si>
  <si>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</si>
  <si>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</si>
  <si>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</si>
  <si>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</si>
  <si>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</si>
  <si>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</si>
  <si>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</si>
  <si>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</si>
  <si>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</si>
  <si>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</si>
  <si>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</si>
  <si>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</si>
  <si>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</si>
  <si>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</si>
  <si>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</si>
  <si>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</si>
  <si>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</si>
  <si>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</si>
  <si>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</si>
  <si>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</si>
  <si>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</si>
  <si>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</si>
  <si>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</si>
  <si>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</si>
  <si>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</si>
  <si>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</si>
  <si>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</si>
  <si>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</si>
  <si>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</si>
  <si>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</si>
  <si>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</si>
  <si>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</si>
  <si>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</si>
  <si>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</si>
  <si>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</si>
  <si>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</si>
  <si>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</si>
  <si>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</si>
  <si>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</si>
  <si>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</si>
  <si>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</si>
  <si>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</si>
  <si>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</si>
  <si>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</si>
  <si>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</si>
  <si>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</si>
  <si>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</si>
  <si>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</si>
  <si>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</si>
  <si>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</si>
  <si>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</si>
  <si>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</si>
  <si>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</si>
  <si>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</si>
  <si>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</si>
  <si>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</si>
  <si>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</si>
  <si>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</si>
  <si>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</si>
  <si>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</si>
  <si>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</si>
  <si>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</si>
  <si>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</si>
  <si>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</si>
  <si>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</si>
  <si>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</si>
  <si>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</si>
  <si>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</si>
  <si>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</si>
  <si>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</si>
  <si>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</si>
  <si>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</si>
  <si>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</si>
  <si>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</si>
  <si>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</si>
  <si>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</si>
  <si>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</si>
  <si>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</si>
  <si>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</si>
  <si>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</si>
  <si>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</si>
  <si>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</si>
  <si>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</si>
  <si>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</si>
  <si>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</si>
  <si>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</si>
  <si>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</si>
  <si>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</si>
  <si>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</si>
  <si>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</si>
  <si>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</si>
  <si>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</si>
  <si>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</si>
  <si>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</si>
  <si>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</si>
  <si>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</si>
  <si>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</si>
  <si>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</si>
  <si>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</si>
  <si>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</si>
  <si>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</si>
  <si>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</si>
  <si>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</si>
  <si>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</si>
  <si>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</si>
  <si>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</si>
  <si>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</si>
  <si>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</si>
  <si>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</si>
  <si>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</si>
  <si>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</si>
  <si>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</si>
  <si>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</si>
  <si>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</si>
  <si>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</si>
  <si>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</si>
  <si>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</si>
  <si>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</si>
  <si>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</si>
  <si>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</si>
  <si>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</si>
  <si>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</si>
  <si>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</si>
  <si>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</si>
  <si>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</si>
  <si>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</si>
  <si>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</si>
  <si>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</si>
  <si>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</si>
  <si>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</si>
  <si>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</si>
  <si>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</si>
  <si>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</si>
  <si>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</si>
  <si>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</si>
  <si>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</si>
  <si>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</si>
  <si>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</si>
  <si>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</si>
  <si>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</si>
  <si>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</si>
  <si>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</si>
  <si>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</si>
  <si>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</si>
  <si>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</si>
  <si>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</si>
  <si>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</si>
  <si>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</si>
  <si>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</si>
  <si>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</si>
  <si>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</si>
  <si>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</si>
  <si>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</si>
  <si>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</si>
  <si>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</si>
  <si>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</si>
  <si>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</si>
  <si>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</si>
  <si>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</si>
  <si>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</si>
  <si>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</si>
  <si>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</si>
  <si>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</si>
  <si>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</si>
  <si>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</si>
  <si>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</si>
  <si>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</si>
  <si>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</si>
  <si>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</si>
  <si>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</si>
  <si>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</si>
  <si>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</si>
  <si>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</si>
  <si>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</si>
  <si>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</si>
  <si>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</si>
  <si>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</si>
  <si>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</si>
  <si>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</si>
  <si>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</si>
  <si>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</si>
  <si>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</si>
  <si>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</si>
  <si>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</si>
  <si>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</si>
  <si>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</si>
  <si>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</si>
  <si>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</si>
  <si>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</si>
  <si>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</si>
  <si>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</si>
  <si>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</si>
  <si>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</si>
  <si>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</si>
  <si>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</si>
  <si>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</si>
  <si>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</si>
  <si>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</si>
  <si>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</si>
  <si>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</si>
  <si>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</si>
  <si>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</si>
  <si>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</si>
  <si>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</si>
  <si>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</si>
  <si>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</si>
  <si>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</si>
  <si>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</si>
  <si>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</si>
  <si>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</si>
  <si>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</si>
  <si>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</si>
  <si>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</si>
  <si>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</si>
  <si>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</si>
  <si>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</si>
  <si>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</si>
  <si>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</si>
  <si>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</si>
  <si>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</si>
  <si>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</si>
  <si>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</si>
  <si>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</si>
  <si>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</si>
  <si>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</si>
  <si>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</si>
  <si>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</si>
  <si>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</si>
  <si>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</si>
  <si>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</si>
  <si>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</si>
  <si>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</si>
  <si>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</si>
  <si>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</si>
  <si>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</si>
  <si>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</si>
  <si>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</si>
  <si>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</si>
  <si>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</si>
  <si>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</si>
  <si>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</si>
  <si>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</si>
  <si>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</si>
  <si>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</si>
  <si>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</si>
  <si>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</si>
  <si>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</si>
  <si>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</si>
  <si>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</si>
  <si>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</si>
  <si>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</si>
  <si>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</si>
  <si>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</si>
  <si>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</si>
  <si>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</si>
  <si>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</si>
  <si>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</si>
  <si>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</si>
  <si>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</si>
  <si>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</si>
  <si>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</si>
  <si>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</si>
  <si>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</si>
  <si>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</si>
  <si>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</si>
  <si>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</si>
  <si>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</si>
  <si>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</si>
  <si>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</si>
  <si>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</si>
  <si>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</si>
  <si>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</si>
  <si>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</si>
  <si>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</si>
  <si>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</si>
  <si>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</si>
  <si>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</si>
  <si>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</si>
  <si>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</si>
  <si>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</si>
  <si>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</si>
  <si>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</si>
  <si>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</si>
  <si>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</si>
  <si>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</si>
  <si>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</si>
  <si>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</si>
  <si>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</si>
  <si>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</si>
  <si>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</si>
  <si>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</si>
  <si>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</si>
  <si>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</si>
  <si>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</si>
  <si>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</si>
  <si>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</si>
  <si>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</si>
  <si>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</si>
  <si>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</si>
  <si>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</si>
  <si>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</si>
  <si>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</si>
  <si>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</si>
  <si>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</si>
  <si>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</si>
  <si>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</si>
  <si>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</si>
  <si>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</si>
  <si>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</si>
  <si>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</si>
  <si>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</si>
  <si>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</si>
  <si>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</si>
  <si>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</si>
  <si>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</si>
  <si>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</si>
  <si>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</si>
  <si>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</si>
  <si>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</si>
  <si>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</si>
  <si>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</si>
  <si>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</si>
  <si>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</si>
  <si>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</si>
  <si>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</si>
  <si>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</si>
  <si>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</si>
  <si>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</si>
  <si>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</si>
  <si>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</si>
  <si>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</si>
  <si>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</si>
  <si>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</si>
  <si>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</si>
  <si>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</si>
  <si>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</si>
  <si>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</si>
  <si>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</si>
  <si>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</si>
  <si>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</si>
  <si>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</si>
  <si>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</si>
  <si>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</si>
  <si>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</si>
  <si>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</si>
  <si>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</si>
  <si>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</si>
  <si>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</si>
  <si>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</si>
  <si>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</si>
  <si>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</si>
  <si>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</si>
  <si>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</si>
  <si>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</si>
  <si>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</si>
  <si>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</si>
  <si>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</si>
  <si>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</si>
  <si>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</si>
  <si>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</si>
  <si>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</si>
  <si>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</si>
  <si>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</si>
  <si>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</si>
  <si>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</si>
  <si>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</si>
  <si>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</si>
  <si>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</si>
  <si>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</si>
  <si>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</si>
  <si>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</si>
  <si>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</si>
  <si>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</si>
  <si>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</si>
  <si>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</si>
  <si>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</si>
  <si>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</si>
  <si>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</si>
  <si>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</si>
  <si>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</si>
  <si>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</si>
  <si>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</si>
  <si>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</si>
  <si>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</si>
  <si>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</si>
  <si>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</si>
  <si>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</si>
  <si>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</si>
  <si>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</si>
  <si>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</si>
  <si>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</si>
  <si>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</si>
  <si>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</si>
  <si>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</si>
  <si>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</si>
  <si>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</si>
  <si>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</si>
  <si>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</si>
  <si>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</si>
  <si>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</si>
  <si>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</si>
  <si>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</si>
  <si>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</si>
  <si>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</si>
  <si>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</si>
  <si>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</si>
  <si>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</si>
  <si>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</si>
  <si>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</si>
  <si>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</si>
  <si>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</si>
  <si>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</si>
  <si>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</si>
  <si>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</si>
  <si>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</si>
  <si>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</si>
  <si>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</si>
  <si>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</si>
  <si>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</si>
  <si>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</si>
  <si>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</si>
  <si>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</si>
  <si>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</si>
  <si>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</si>
  <si>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</si>
  <si>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</si>
  <si>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</si>
  <si>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</si>
  <si>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</si>
  <si>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</si>
  <si>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</si>
  <si>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</si>
  <si>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</si>
  <si>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</si>
  <si>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</si>
  <si>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</si>
  <si>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</si>
  <si>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</si>
  <si>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</si>
  <si>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</si>
  <si>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</si>
  <si>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</si>
  <si>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</si>
  <si>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</si>
  <si>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</si>
  <si>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</si>
  <si>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</si>
  <si>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</si>
  <si>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</si>
  <si>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</si>
  <si>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</si>
  <si>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</si>
  <si>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</si>
  <si>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</si>
  <si>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</si>
  <si>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</si>
  <si>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</si>
  <si>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</si>
  <si>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</si>
  <si>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</si>
  <si>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</si>
  <si>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</si>
  <si>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</si>
  <si>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</si>
  <si>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</si>
  <si>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</si>
  <si>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</si>
  <si>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</si>
  <si>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</si>
  <si>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</si>
  <si>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</si>
  <si>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</si>
  <si>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</si>
  <si>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</si>
  <si>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</si>
  <si>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</si>
  <si>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</si>
  <si>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</si>
  <si>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</si>
  <si>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</si>
  <si>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</si>
  <si>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</si>
  <si>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</si>
  <si>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</si>
  <si>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</si>
  <si>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</si>
  <si>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</si>
  <si>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</si>
  <si>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</si>
  <si>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</si>
  <si>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</si>
  <si>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</si>
  <si>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</si>
  <si>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</si>
  <si>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</si>
  <si>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</si>
  <si>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</si>
  <si>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</si>
  <si>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</si>
  <si>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</si>
  <si>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</si>
  <si>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</si>
  <si>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</si>
  <si>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</si>
  <si>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</si>
  <si>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</si>
  <si>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</si>
  <si>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</si>
  <si>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</si>
  <si>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</si>
  <si>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</si>
  <si>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</si>
  <si>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</si>
  <si>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</si>
  <si>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</si>
  <si>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</si>
  <si>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</si>
  <si>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</si>
  <si>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</si>
  <si>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</si>
  <si>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</si>
  <si>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</si>
  <si>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</si>
  <si>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</si>
  <si>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</si>
  <si>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</si>
  <si>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</si>
  <si>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</si>
  <si>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</si>
  <si>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</si>
  <si>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</si>
  <si>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</si>
  <si>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</si>
  <si>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</si>
  <si>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</si>
  <si>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</si>
  <si>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</si>
  <si>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</si>
  <si>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</si>
  <si>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</si>
  <si>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</si>
  <si>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</si>
  <si>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</si>
  <si>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</si>
  <si>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</si>
  <si>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</si>
  <si>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</si>
  <si>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</si>
  <si>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</si>
  <si>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</si>
  <si>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</si>
  <si>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</si>
  <si>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</si>
  <si>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</si>
  <si>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</si>
  <si>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</si>
  <si>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</si>
  <si>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</si>
  <si>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</si>
  <si>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</si>
  <si>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</si>
  <si>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</si>
  <si>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</si>
  <si>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</si>
  <si>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</si>
  <si>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</si>
  <si>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</si>
  <si>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</si>
  <si>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</si>
  <si>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</si>
  <si>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</si>
  <si>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</si>
  <si>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</si>
  <si>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</si>
  <si>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</si>
  <si>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</si>
  <si>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</si>
  <si>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</si>
  <si>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</si>
  <si>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</si>
  <si>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</si>
  <si>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</si>
  <si>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</si>
  <si>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</si>
  <si>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</si>
  <si>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</si>
  <si>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</si>
  <si>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</si>
  <si>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</si>
  <si>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</si>
  <si>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</si>
  <si>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</si>
  <si>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</si>
  <si>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</si>
  <si>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</si>
  <si>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</si>
  <si>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</si>
  <si>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</si>
  <si>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</si>
  <si>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</si>
  <si>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</si>
  <si>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</si>
  <si>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</si>
  <si>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</si>
  <si>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</si>
  <si>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</si>
  <si>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</si>
  <si>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</si>
  <si>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</si>
  <si>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</si>
  <si>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</si>
  <si>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</si>
  <si>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</si>
  <si>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</si>
  <si>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</si>
  <si>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</si>
  <si>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</si>
  <si>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</si>
  <si>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</si>
  <si>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</si>
  <si>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</si>
  <si>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</si>
  <si>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</si>
  <si>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</si>
  <si>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</si>
  <si>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</si>
  <si>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</si>
  <si>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</si>
  <si>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</si>
  <si>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</si>
  <si>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</si>
  <si>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</si>
  <si>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</si>
  <si>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</si>
  <si>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</si>
  <si>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</si>
  <si>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</si>
  <si>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</si>
  <si>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</si>
  <si>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</si>
  <si>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</si>
  <si>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</si>
  <si>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</si>
  <si>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</si>
  <si>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</si>
  <si>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</si>
  <si>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</si>
  <si>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</si>
  <si>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</si>
  <si>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</si>
  <si>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</si>
  <si>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</si>
  <si>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</si>
  <si>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</si>
  <si>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</si>
  <si>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</si>
  <si>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</si>
  <si>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</si>
  <si>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</si>
  <si>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</si>
  <si>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</si>
  <si>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</si>
  <si>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</si>
  <si>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</si>
  <si>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</si>
  <si>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</si>
  <si>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</si>
  <si>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</si>
  <si>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</si>
  <si>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</si>
  <si>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</si>
  <si>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</si>
  <si>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</si>
  <si>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</si>
  <si>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</si>
  <si>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</si>
  <si>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</si>
  <si>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</si>
  <si>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</si>
  <si>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</si>
  <si>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</si>
  <si>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</si>
  <si>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</si>
  <si>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</si>
  <si>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</si>
  <si>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</si>
  <si>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</si>
  <si>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</si>
  <si>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</si>
  <si>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</si>
  <si>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</si>
  <si>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</si>
  <si>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</si>
  <si>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</si>
  <si>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</si>
  <si>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</si>
  <si>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</si>
  <si>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</si>
  <si>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</si>
  <si>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</si>
  <si>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</si>
  <si>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</si>
  <si>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</si>
  <si>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</si>
  <si>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</si>
  <si>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</si>
  <si>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</si>
  <si>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</si>
  <si>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</si>
  <si>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</si>
  <si>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</si>
  <si>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</si>
  <si>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</si>
  <si>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</si>
  <si>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</si>
  <si>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</si>
  <si>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</si>
  <si>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</si>
  <si>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</si>
  <si>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</si>
  <si>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</si>
  <si>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</si>
  <si>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</si>
  <si>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</si>
  <si>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</si>
  <si>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</si>
  <si>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</si>
  <si>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</si>
  <si>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</si>
  <si>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</si>
  <si>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</si>
  <si>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</si>
  <si>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</si>
  <si>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</si>
  <si>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</si>
  <si>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</si>
  <si>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</si>
  <si>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</si>
  <si>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</si>
  <si>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</si>
  <si>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</si>
  <si>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</si>
  <si>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</si>
  <si>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</si>
  <si>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</si>
  <si>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</si>
  <si>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</si>
  <si>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</si>
  <si>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</si>
  <si>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</si>
  <si>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</si>
  <si>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</si>
  <si>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</si>
  <si>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</si>
  <si>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</si>
  <si>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</si>
  <si>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</si>
  <si>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</si>
  <si>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</si>
  <si>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</si>
  <si>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</si>
  <si>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</si>
  <si>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</si>
  <si>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</si>
  <si>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</si>
  <si>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</si>
  <si>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</si>
  <si>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</si>
  <si>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</si>
  <si>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</si>
  <si>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</si>
  <si>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</si>
  <si>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</si>
  <si>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</si>
  <si>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</si>
  <si>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</si>
  <si>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</si>
  <si>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</si>
  <si>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</si>
  <si>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</si>
  <si>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</si>
  <si>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</si>
  <si>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</si>
  <si>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</si>
  <si>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</si>
  <si>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</si>
  <si>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</si>
  <si>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</si>
  <si>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</si>
  <si>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</si>
  <si>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</si>
  <si>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</si>
  <si>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</si>
  <si>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</si>
  <si>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</si>
  <si>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</si>
  <si>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</si>
  <si>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</si>
  <si>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</si>
  <si>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</si>
  <si>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</si>
  <si>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</si>
  <si>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</si>
  <si>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</si>
  <si>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</si>
  <si>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</si>
  <si>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</si>
  <si>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</si>
  <si>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</si>
  <si>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</si>
  <si>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</si>
  <si>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</si>
  <si>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</si>
  <si>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</si>
  <si>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</si>
  <si>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</si>
  <si>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</si>
  <si>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</si>
  <si>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</si>
  <si>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</si>
  <si>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</si>
  <si>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</si>
  <si>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</si>
  <si>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</si>
  <si>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</si>
  <si>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</si>
  <si>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</si>
  <si>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</si>
  <si>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</si>
  <si>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</si>
  <si>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</si>
  <si>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</si>
  <si>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</si>
  <si>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</si>
  <si>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</si>
  <si>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</si>
  <si>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</si>
  <si>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</si>
  <si>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</si>
  <si>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</si>
  <si>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</si>
  <si>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</si>
  <si>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</si>
  <si>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</si>
  <si>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</si>
  <si>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</si>
  <si>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</si>
  <si>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</si>
  <si>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</si>
  <si>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</si>
  <si>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</si>
  <si>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</si>
  <si>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</si>
  <si>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</si>
  <si>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</si>
  <si>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</si>
  <si>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</si>
  <si>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</si>
  <si>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</si>
  <si>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</si>
  <si>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</si>
  <si>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</si>
  <si>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</si>
  <si>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</si>
  <si>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</si>
  <si>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</si>
  <si>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</si>
  <si>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</si>
  <si>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</si>
  <si>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</si>
  <si>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</si>
  <si>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</si>
  <si>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</si>
  <si>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</si>
  <si>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</si>
  <si>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</si>
  <si>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</si>
  <si>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</si>
  <si>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</si>
  <si>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</si>
  <si>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</si>
  <si>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</si>
  <si>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</si>
  <si>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</si>
  <si>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</si>
  <si>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</si>
  <si>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</si>
  <si>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</si>
  <si>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</si>
  <si>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</si>
  <si>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</si>
  <si>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</si>
  <si>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</si>
  <si>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</si>
  <si>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</si>
  <si>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</si>
  <si>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</si>
  <si>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</si>
  <si>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</si>
  <si>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</si>
  <si>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</si>
  <si>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</si>
  <si>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</si>
  <si>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</si>
  <si>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</si>
  <si>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</si>
  <si>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</si>
  <si>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</si>
  <si>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</si>
  <si>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</si>
  <si>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</si>
  <si>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</si>
  <si>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</si>
  <si>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</si>
  <si>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</si>
  <si>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</si>
  <si>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</si>
  <si>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</si>
  <si>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</si>
  <si>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</si>
  <si>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</si>
  <si>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</si>
  <si>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</si>
  <si>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</si>
  <si>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</si>
  <si>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</si>
  <si>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</si>
  <si>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</si>
  <si>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</si>
  <si>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</si>
  <si>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</si>
  <si>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</si>
  <si>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</si>
  <si>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</si>
  <si>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</si>
  <si>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</si>
  <si>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</si>
  <si>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</si>
  <si>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</si>
  <si>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</si>
  <si>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</si>
  <si>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</si>
  <si>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</si>
  <si>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</si>
  <si>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</si>
  <si>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</si>
  <si>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</si>
  <si>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</si>
  <si>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</si>
  <si>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</si>
  <si>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</si>
  <si>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</si>
  <si>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</si>
  <si>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</si>
  <si>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</si>
  <si>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</si>
  <si>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</si>
  <si>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</si>
  <si>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</si>
  <si>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</si>
  <si>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</si>
  <si>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</si>
  <si>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</si>
  <si>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</si>
  <si>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</si>
  <si>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</si>
  <si>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</si>
  <si>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</si>
  <si>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</si>
  <si>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</si>
  <si>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</si>
  <si>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</si>
  <si>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</si>
  <si>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</si>
  <si>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</si>
  <si>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</si>
  <si>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</si>
  <si>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</si>
  <si>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</si>
  <si>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</si>
  <si>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</si>
  <si>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</si>
  <si>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</si>
  <si>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</si>
  <si>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</si>
  <si>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</si>
  <si>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</si>
  <si>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</si>
  <si>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</si>
  <si>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</si>
  <si>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</si>
  <si>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</si>
  <si>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</si>
  <si>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</si>
  <si>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</si>
  <si>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</si>
  <si>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</si>
  <si>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</si>
  <si>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</si>
  <si>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</si>
  <si>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</si>
  <si>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</si>
  <si>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</si>
  <si>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</si>
  <si>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</si>
  <si>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</si>
  <si>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</si>
  <si>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</si>
  <si>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</si>
  <si>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</si>
  <si>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</si>
  <si>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</si>
  <si>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</si>
  <si>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</si>
  <si>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</si>
  <si>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</si>
  <si>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</si>
  <si>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</si>
  <si>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</si>
  <si>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</si>
  <si>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</si>
  <si>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</si>
  <si>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</si>
  <si>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</si>
  <si>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</si>
  <si>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</si>
  <si>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</si>
  <si>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</si>
  <si>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</si>
  <si>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</si>
  <si>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</si>
  <si>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</si>
  <si>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</si>
  <si>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</si>
  <si>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</si>
  <si>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</si>
  <si>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</si>
  <si>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</si>
  <si>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</si>
  <si>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</si>
  <si>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</si>
  <si>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</si>
  <si>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</si>
  <si>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</si>
  <si>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</si>
  <si>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</si>
  <si>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</si>
  <si>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</si>
  <si>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</si>
  <si>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</si>
  <si>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</si>
  <si>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</si>
  <si>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</si>
  <si>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</si>
  <si>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</si>
  <si>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</si>
  <si>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</si>
  <si>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</si>
  <si>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</si>
  <si>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</si>
  <si>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</si>
  <si>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</si>
  <si>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</si>
  <si>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</si>
  <si>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</si>
  <si>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</si>
  <si>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</si>
  <si>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</si>
  <si>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</si>
  <si>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</si>
  <si>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</si>
  <si>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</si>
  <si>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</si>
  <si>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</si>
  <si>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</si>
  <si>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</si>
  <si>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</si>
  <si>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</si>
  <si>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</si>
  <si>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</si>
  <si>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</si>
  <si>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</si>
  <si>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</si>
  <si>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</si>
  <si>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</si>
  <si>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</si>
  <si>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</si>
  <si>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</si>
  <si>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</si>
  <si>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</si>
  <si>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</si>
  <si>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</si>
  <si>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</si>
  <si>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</si>
  <si>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</si>
  <si>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</si>
  <si>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</si>
  <si>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</si>
  <si>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</si>
  <si>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</si>
  <si>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</si>
  <si>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</si>
  <si>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</si>
  <si>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</si>
  <si>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</si>
  <si>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</si>
  <si>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</si>
  <si>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</si>
  <si>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</si>
  <si>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</si>
  <si>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</si>
  <si>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</si>
  <si>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</si>
  <si>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</si>
  <si>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</si>
  <si>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</si>
  <si>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</si>
  <si>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</si>
  <si>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</si>
  <si>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</si>
  <si>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</si>
  <si>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</si>
  <si>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</si>
  <si>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</si>
  <si>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</si>
  <si>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</si>
  <si>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</si>
  <si>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</si>
  <si>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</si>
  <si>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</si>
  <si>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</si>
  <si>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</si>
  <si>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</si>
  <si>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</si>
  <si>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</si>
  <si>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</si>
  <si>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</si>
  <si>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</si>
  <si>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</si>
  <si>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</si>
  <si>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</si>
  <si>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</si>
  <si>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</si>
  <si>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</si>
  <si>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</si>
  <si>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</si>
  <si>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</si>
  <si>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</si>
  <si>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</si>
  <si>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</si>
  <si>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</si>
  <si>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</si>
  <si>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</si>
  <si>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</si>
  <si>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</si>
  <si>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</si>
  <si>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</si>
  <si>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</si>
  <si>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</si>
  <si>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</si>
  <si>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</si>
  <si>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</si>
  <si>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</si>
  <si>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</si>
  <si>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</si>
  <si>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</si>
  <si>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</si>
  <si>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</si>
  <si>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</si>
  <si>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</si>
  <si>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</si>
  <si>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</si>
  <si>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</si>
  <si>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</si>
  <si>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</si>
  <si>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</si>
  <si>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</si>
  <si>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</si>
  <si>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</si>
  <si>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</si>
  <si>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</si>
  <si>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</si>
  <si>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</si>
  <si>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</si>
  <si>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</si>
  <si>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</si>
  <si>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</si>
  <si>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</si>
  <si>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</si>
  <si>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</si>
  <si>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</si>
  <si>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</si>
  <si>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</si>
  <si>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</si>
  <si>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</si>
  <si>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</si>
  <si>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</si>
  <si>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</si>
  <si>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</si>
  <si>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</si>
  <si>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</si>
  <si>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</si>
  <si>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</si>
  <si>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</si>
  <si>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</si>
  <si>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</si>
  <si>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</si>
  <si>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</si>
  <si>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</si>
  <si>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</si>
  <si>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</si>
  <si>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</si>
  <si>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</si>
  <si>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</si>
  <si>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</si>
  <si>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</si>
  <si>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</si>
  <si>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</si>
  <si>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</si>
  <si>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</si>
  <si>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</si>
  <si>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</si>
  <si>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</si>
  <si>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</si>
  <si>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</si>
  <si>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</si>
  <si>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</si>
  <si>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</si>
  <si>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</si>
  <si>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</si>
  <si>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</si>
  <si>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</si>
  <si>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</si>
  <si>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</si>
  <si>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</si>
  <si>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</si>
  <si>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</si>
  <si>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</si>
  <si>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</si>
  <si>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</si>
  <si>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</si>
  <si>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</si>
  <si>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</si>
  <si>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</si>
  <si>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</si>
  <si>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</si>
  <si>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</si>
  <si>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</si>
  <si>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</si>
  <si>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</si>
  <si>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</si>
  <si>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</si>
  <si>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</si>
  <si>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</si>
  <si>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</si>
  <si>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</si>
  <si>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</si>
  <si>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</si>
  <si>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</si>
  <si>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</si>
  <si>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</si>
  <si>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</si>
  <si>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</si>
  <si>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</si>
  <si>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</si>
  <si>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</si>
  <si>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</si>
  <si>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</si>
  <si>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</si>
  <si>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</si>
  <si>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</si>
  <si>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</si>
  <si>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</si>
  <si>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</si>
  <si>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</si>
  <si>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</si>
  <si>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</si>
  <si>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</si>
  <si>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</si>
  <si>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</si>
  <si>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</si>
  <si>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</si>
  <si>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</si>
  <si>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</si>
  <si>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</si>
  <si>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</si>
  <si>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</si>
  <si>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</si>
  <si>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</si>
  <si>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</si>
  <si>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</si>
  <si>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</si>
  <si>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</si>
  <si>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</si>
  <si>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</si>
  <si>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</si>
  <si>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</si>
  <si>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</si>
  <si>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</si>
  <si>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</si>
  <si>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</si>
  <si>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</si>
  <si>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</si>
  <si>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</si>
  <si>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</si>
  <si>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</si>
  <si>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</si>
  <si>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</si>
  <si>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</si>
  <si>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</si>
  <si>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</si>
  <si>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</si>
  <si>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</si>
  <si>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</si>
  <si>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</si>
  <si>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</si>
  <si>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</si>
  <si>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</si>
  <si>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</si>
  <si>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</si>
  <si>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</si>
  <si>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</si>
  <si>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</si>
  <si>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</si>
  <si>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</si>
  <si>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</si>
  <si>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</si>
  <si>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</si>
  <si>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</si>
  <si>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</si>
  <si>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</si>
  <si>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</si>
  <si>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</si>
  <si>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</si>
  <si>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</si>
  <si>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</si>
  <si>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</si>
  <si>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</si>
  <si>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</si>
  <si>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</si>
  <si>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</si>
  <si>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</si>
  <si>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</si>
  <si>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</si>
  <si>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</si>
  <si>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</si>
  <si>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</si>
  <si>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</si>
  <si>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</si>
  <si>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</si>
  <si>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</si>
  <si>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</si>
  <si>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</si>
  <si>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</si>
  <si>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</si>
  <si>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</si>
  <si>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</si>
  <si>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</si>
  <si>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</si>
  <si>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</si>
  <si>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</si>
  <si>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</si>
  <si>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</si>
  <si>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</si>
  <si>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</si>
  <si>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</si>
  <si>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</si>
  <si>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</si>
  <si>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</si>
  <si>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</si>
  <si>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</si>
  <si>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</si>
  <si>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</si>
  <si>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</si>
  <si>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</si>
  <si>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</si>
  <si>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</si>
  <si>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</si>
  <si>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</si>
  <si>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</si>
  <si>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</si>
  <si>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</si>
  <si>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</si>
  <si>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</si>
  <si>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</si>
  <si>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</si>
  <si>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</si>
  <si>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</si>
  <si>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</si>
  <si>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</si>
  <si>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</si>
  <si>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</si>
  <si>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</si>
  <si>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</si>
  <si>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</si>
  <si>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</si>
  <si>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</si>
  <si>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</si>
  <si>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</si>
  <si>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</si>
  <si>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</si>
  <si>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</si>
  <si>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</si>
  <si>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</si>
  <si>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</si>
  <si>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</si>
  <si>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</si>
  <si>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</si>
  <si>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</si>
  <si>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</si>
  <si>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</si>
  <si>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</si>
  <si>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</si>
  <si>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</si>
  <si>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</si>
  <si>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</si>
  <si>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</si>
  <si>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</si>
  <si>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</si>
  <si>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</si>
  <si>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</si>
  <si>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</si>
  <si>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</si>
  <si>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</si>
  <si>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</si>
  <si>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</si>
  <si>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</si>
  <si>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</si>
  <si>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</si>
  <si>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</si>
  <si>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</si>
  <si>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</si>
  <si>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</si>
  <si>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</si>
  <si>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</si>
  <si>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</si>
  <si>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</si>
  <si>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</si>
  <si>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</si>
  <si>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</si>
  <si>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</si>
  <si>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</si>
  <si>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</si>
  <si>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</si>
  <si>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</si>
  <si>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</si>
  <si>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</si>
  <si>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</si>
  <si>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</si>
  <si>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</si>
  <si>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</si>
  <si>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</si>
  <si>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</si>
  <si>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</si>
  <si>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</si>
  <si>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</si>
  <si>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</si>
  <si>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</si>
  <si>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</si>
  <si>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</si>
  <si>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</si>
  <si>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</si>
  <si>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</si>
  <si>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</si>
  <si>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</si>
  <si>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</si>
  <si>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</si>
  <si>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</si>
  <si>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</si>
  <si>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</si>
  <si>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</si>
  <si>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</si>
  <si>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</si>
  <si>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</si>
  <si>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</si>
  <si>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</si>
  <si>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</si>
  <si>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</si>
  <si>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</si>
  <si>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</si>
  <si>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</si>
  <si>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</si>
  <si>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</si>
  <si>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</si>
  <si>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</si>
  <si>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</si>
  <si>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</si>
  <si>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</si>
  <si>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</si>
  <si>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</si>
  <si>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</si>
  <si>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</si>
  <si>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</si>
  <si>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</si>
  <si>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</si>
  <si>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</si>
  <si>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</si>
  <si>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</si>
  <si>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</si>
  <si>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</si>
  <si>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</si>
  <si>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</si>
  <si>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</si>
  <si>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</si>
  <si>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</si>
  <si>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</si>
  <si>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</si>
  <si>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</si>
  <si>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</si>
  <si>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</si>
  <si>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</si>
  <si>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</si>
  <si>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</si>
  <si>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</si>
  <si>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</si>
  <si>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</si>
  <si>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</si>
  <si>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</si>
  <si>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</si>
  <si>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</si>
  <si>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</si>
  <si>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</si>
  <si>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</si>
  <si>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</si>
  <si>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</si>
  <si>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</si>
  <si>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</si>
  <si>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</si>
  <si>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</si>
  <si>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</si>
  <si>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</si>
  <si>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</si>
  <si>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</si>
  <si>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</si>
  <si>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</si>
  <si>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</si>
  <si>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</si>
  <si>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</si>
  <si>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</si>
  <si>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</si>
  <si>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</si>
  <si>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</si>
  <si>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</si>
  <si>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</si>
  <si>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</si>
  <si>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</si>
  <si>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</si>
  <si>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</si>
  <si>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</si>
  <si>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</si>
  <si>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</si>
  <si>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</si>
  <si>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</si>
  <si>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</si>
  <si>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</si>
  <si>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</si>
  <si>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</si>
  <si>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</si>
  <si>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</si>
  <si>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</si>
  <si>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</si>
  <si>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</si>
  <si>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</si>
  <si>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</si>
  <si>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</si>
  <si>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</si>
  <si>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</si>
  <si>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</si>
  <si>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</si>
  <si>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</si>
  <si>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</si>
  <si>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</si>
  <si>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</si>
  <si>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</si>
  <si>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</si>
  <si>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</si>
  <si>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</si>
  <si>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</si>
  <si>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</si>
  <si>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</si>
  <si>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</si>
  <si>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</si>
  <si>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</si>
  <si>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</si>
  <si>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</si>
  <si>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</si>
  <si>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</si>
  <si>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</si>
  <si>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</si>
  <si>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</si>
  <si>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</si>
  <si>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</si>
  <si>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</si>
  <si>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</si>
  <si>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</si>
  <si>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</si>
  <si>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</si>
  <si>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</si>
  <si>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</si>
  <si>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</si>
  <si>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</si>
  <si>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</si>
  <si>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</si>
  <si>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</si>
  <si>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</si>
  <si>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</si>
  <si>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</si>
  <si>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</si>
  <si>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</si>
  <si>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</si>
  <si>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</si>
  <si>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</si>
  <si>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</si>
  <si>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</si>
  <si>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</si>
  <si>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</si>
  <si>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</si>
  <si>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</si>
  <si>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</si>
  <si>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</si>
  <si>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</si>
  <si>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</si>
  <si>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</si>
  <si>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</si>
  <si>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</si>
  <si>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</si>
  <si>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</si>
  <si>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</si>
  <si>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</si>
  <si>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</si>
  <si>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</si>
  <si>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</si>
  <si>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</si>
  <si>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</si>
  <si>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</si>
  <si>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</si>
  <si>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</si>
  <si>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</si>
  <si>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</si>
  <si>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</si>
  <si>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</si>
  <si>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</si>
  <si>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</si>
  <si>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</si>
  <si>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</si>
  <si>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</si>
  <si>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</si>
  <si>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</si>
  <si>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</si>
  <si>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</si>
  <si>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</si>
  <si>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</si>
  <si>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</si>
  <si>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</si>
  <si>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</si>
  <si>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</si>
  <si>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</si>
  <si>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</si>
  <si>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</si>
  <si>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</si>
  <si>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</si>
  <si>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</si>
  <si>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</si>
  <si>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</si>
  <si>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</si>
  <si>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</si>
  <si>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</si>
  <si>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</si>
  <si>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</si>
  <si>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</si>
  <si>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</si>
  <si>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</si>
  <si>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</si>
  <si>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</si>
  <si>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</si>
  <si>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</si>
  <si>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</si>
  <si>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</si>
  <si>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</si>
  <si>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</si>
  <si>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</si>
  <si>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</si>
  <si>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</si>
  <si>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</si>
  <si>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</si>
  <si>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</si>
  <si>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</si>
  <si>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</si>
  <si>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</si>
  <si>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</si>
  <si>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</si>
  <si>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</si>
  <si>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</si>
  <si>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</si>
  <si>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</si>
  <si>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</si>
  <si>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</si>
  <si>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</si>
  <si>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</si>
  <si>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</si>
  <si>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</si>
  <si>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</si>
  <si>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</si>
  <si>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</si>
  <si>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</si>
  <si>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</si>
  <si>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</si>
  <si>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</si>
  <si>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</si>
  <si>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</si>
  <si>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</si>
  <si>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</si>
  <si>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</si>
  <si>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</si>
  <si>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</si>
  <si>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</si>
  <si>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</si>
  <si>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</si>
  <si>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</si>
  <si>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</si>
  <si>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</si>
  <si>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</si>
  <si>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</si>
  <si>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</si>
  <si>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</si>
  <si>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</si>
  <si>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</si>
  <si>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</si>
  <si>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</si>
  <si>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</si>
  <si>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</si>
  <si>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</si>
  <si>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</si>
  <si>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</si>
  <si>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</si>
  <si>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</si>
  <si>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</si>
  <si>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</si>
  <si>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</si>
  <si>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</si>
  <si>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</si>
  <si>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</si>
  <si>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</si>
  <si>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</si>
  <si>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</si>
  <si>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</si>
  <si>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</si>
  <si>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</si>
  <si>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</si>
  <si>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</si>
  <si>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</si>
  <si>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</si>
  <si>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</si>
  <si>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</si>
  <si>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</si>
  <si>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</si>
  <si>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</si>
  <si>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</si>
  <si>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</si>
  <si>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</si>
  <si>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</si>
  <si>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</si>
  <si>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</si>
  <si>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</si>
  <si>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</si>
  <si>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</si>
  <si>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</si>
  <si>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</si>
  <si>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</si>
  <si>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</si>
  <si>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</si>
  <si>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</si>
  <si>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</si>
  <si>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</si>
  <si>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</si>
  <si>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</si>
  <si>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</si>
  <si>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</si>
  <si>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</si>
  <si>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</si>
  <si>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</si>
  <si>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</si>
  <si>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</si>
  <si>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</si>
  <si>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</si>
  <si>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</si>
  <si>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</si>
  <si>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</si>
  <si>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</si>
  <si>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</si>
  <si>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</si>
  <si>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</si>
  <si>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</si>
  <si>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</si>
  <si>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</si>
  <si>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</si>
  <si>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</si>
  <si>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</si>
  <si>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</si>
  <si>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</si>
  <si>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</si>
  <si>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</si>
  <si>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</si>
  <si>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</si>
  <si>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</si>
  <si>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</si>
  <si>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</si>
  <si>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</si>
  <si>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</si>
  <si>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</si>
  <si>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</si>
  <si>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</si>
  <si>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</si>
  <si>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</si>
  <si>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</si>
  <si>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</si>
  <si>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</si>
  <si>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</si>
  <si>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</si>
  <si>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</si>
  <si>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</si>
  <si>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</si>
  <si>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</si>
  <si>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</si>
  <si>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</si>
  <si>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</si>
  <si>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</si>
  <si>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</si>
  <si>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</si>
  <si>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</si>
  <si>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</si>
  <si>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</si>
  <si>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</si>
  <si>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</si>
  <si>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</si>
  <si>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</si>
  <si>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</si>
  <si>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</si>
  <si>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</si>
  <si>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</si>
  <si>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</si>
  <si>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</si>
  <si>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</si>
  <si>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</si>
  <si>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</si>
  <si>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</si>
  <si>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</si>
  <si>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</si>
  <si>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</si>
  <si>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</si>
  <si>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</si>
  <si>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</si>
  <si>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</si>
  <si>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</si>
  <si>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</si>
  <si>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</si>
  <si>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</si>
  <si>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</si>
  <si>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</si>
  <si>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</si>
  <si>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</si>
  <si>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</si>
  <si>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</si>
  <si>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</si>
  <si>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</si>
  <si>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</si>
  <si>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</si>
  <si>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</si>
  <si>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</si>
  <si>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</si>
  <si>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</si>
  <si>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</si>
  <si>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</si>
  <si>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</si>
  <si>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</si>
  <si>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</si>
  <si>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</si>
  <si>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</si>
  <si>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</si>
  <si>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</si>
  <si>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</si>
  <si>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</si>
  <si>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</si>
  <si>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</si>
  <si>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</si>
  <si>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</si>
  <si>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</si>
  <si>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</si>
  <si>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</si>
  <si>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</si>
  <si>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</si>
  <si>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</si>
  <si>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</si>
  <si>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</si>
  <si>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</si>
  <si>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</si>
  <si>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</si>
  <si>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</si>
  <si>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</si>
  <si>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</si>
  <si>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</si>
  <si>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</si>
  <si>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</si>
  <si>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</si>
  <si>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</si>
  <si>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</si>
  <si>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</si>
  <si>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</si>
  <si>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</si>
  <si>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</si>
  <si>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</si>
  <si>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</si>
  <si>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</si>
  <si>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</si>
  <si>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</si>
  <si>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</si>
  <si>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</si>
  <si>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</si>
  <si>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</si>
  <si>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</si>
  <si>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</si>
  <si>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</si>
  <si>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</si>
  <si>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</si>
  <si>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</si>
  <si>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</si>
  <si>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</si>
  <si>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</si>
  <si>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</si>
  <si>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</si>
  <si>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</si>
  <si>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</si>
  <si>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</si>
  <si>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</si>
  <si>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</si>
  <si>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</si>
  <si>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</si>
  <si>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</si>
  <si>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</si>
  <si>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</si>
  <si>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</si>
  <si>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</si>
  <si>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</si>
  <si>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</si>
  <si>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</si>
  <si>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</si>
  <si>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</si>
  <si>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</si>
  <si>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</si>
  <si>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</si>
  <si>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</si>
  <si>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</si>
  <si>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</si>
  <si>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</si>
  <si>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</si>
  <si>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</si>
  <si>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</si>
  <si>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</si>
  <si>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</si>
  <si>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</si>
  <si>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</si>
  <si>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</si>
  <si>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</si>
  <si>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</si>
  <si>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</si>
  <si>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</si>
  <si>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</si>
  <si>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</si>
  <si>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</si>
  <si>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</si>
  <si>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</si>
  <si>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</si>
  <si>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</si>
  <si>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</si>
  <si>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</si>
  <si>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</si>
  <si>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</si>
  <si>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</si>
  <si>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</si>
  <si>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</si>
  <si>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</si>
  <si>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</si>
  <si>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</si>
  <si>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</si>
  <si>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</si>
  <si>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</si>
  <si>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</si>
  <si>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</si>
  <si>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</si>
  <si>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</si>
  <si>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</si>
  <si>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</si>
  <si>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</si>
  <si>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</si>
  <si>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</si>
  <si>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</si>
  <si>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</si>
  <si>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</si>
  <si>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</si>
  <si>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</si>
  <si>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</si>
  <si>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</si>
  <si>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</si>
  <si>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</si>
  <si>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</si>
  <si>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</si>
  <si>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</si>
  <si>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</si>
  <si>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</si>
  <si>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</si>
  <si>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</si>
  <si>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</si>
  <si>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</si>
  <si>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</si>
  <si>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</si>
  <si>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</si>
  <si>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</si>
  <si>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</si>
  <si>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</si>
  <si>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</si>
  <si>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</si>
  <si>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</si>
  <si>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</si>
  <si>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</si>
  <si>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</si>
  <si>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</si>
  <si>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</si>
  <si>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</si>
  <si>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</si>
  <si>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</si>
  <si>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</si>
  <si>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</si>
  <si>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</si>
  <si>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</si>
  <si>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</si>
  <si>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</si>
  <si>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</si>
  <si>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</si>
  <si>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</si>
  <si>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</si>
  <si>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</si>
  <si>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</si>
  <si>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</si>
  <si>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</si>
  <si>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</si>
  <si>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</si>
  <si>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</si>
  <si>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</si>
  <si>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</si>
  <si>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</si>
  <si>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</si>
  <si>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</si>
  <si>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</si>
  <si>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</si>
  <si>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</si>
  <si>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</si>
  <si>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</si>
  <si>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</si>
  <si>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</si>
  <si>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</si>
  <si>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</si>
  <si>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</si>
  <si>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</si>
  <si>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</si>
  <si>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</si>
  <si>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</si>
  <si>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</si>
  <si>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</si>
  <si>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</si>
  <si>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</si>
  <si>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</si>
  <si>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</si>
  <si>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</si>
  <si>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</si>
  <si>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</si>
  <si>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</si>
  <si>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</si>
  <si>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</si>
  <si>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</si>
  <si>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</si>
  <si>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</si>
  <si>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</si>
  <si>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</si>
  <si>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</si>
  <si>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</si>
  <si>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</si>
  <si>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</si>
  <si>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</si>
  <si>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</si>
  <si>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</si>
  <si>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</si>
  <si>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</si>
  <si>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</si>
  <si>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</si>
  <si>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</si>
  <si>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</si>
  <si>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</si>
  <si>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</si>
  <si>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</si>
  <si>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</si>
  <si>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</si>
  <si>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</si>
  <si>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</si>
  <si>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</si>
  <si>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</si>
  <si>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</si>
  <si>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</si>
  <si>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</si>
  <si>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</si>
  <si>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</si>
  <si>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</si>
  <si>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</si>
  <si>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</si>
  <si>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</si>
  <si>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</si>
  <si>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</si>
  <si>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</si>
  <si>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</si>
  <si>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</si>
  <si>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</si>
  <si>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</si>
  <si>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</si>
  <si>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</si>
  <si>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</si>
  <si>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</si>
  <si>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</si>
  <si>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</si>
  <si>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</si>
  <si>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</si>
  <si>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</si>
  <si>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</si>
  <si>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</si>
  <si>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</si>
  <si>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</si>
  <si>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</si>
  <si>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</si>
  <si>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</si>
  <si>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</si>
  <si>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</si>
  <si>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</si>
  <si>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</si>
  <si>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</si>
  <si>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</si>
  <si>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</si>
  <si>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</si>
  <si>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</si>
  <si>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</si>
  <si>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</si>
  <si>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</si>
  <si>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</si>
  <si>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</si>
  <si>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</si>
  <si>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</si>
  <si>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</si>
  <si>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</si>
  <si>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</si>
  <si>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</si>
  <si>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</si>
  <si>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</si>
  <si>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</si>
  <si>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</si>
  <si>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</si>
  <si>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</si>
  <si>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</si>
  <si>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</si>
  <si>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</si>
  <si>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</si>
  <si>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</si>
  <si>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</si>
  <si>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</si>
  <si>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</si>
  <si>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</si>
  <si>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</si>
  <si>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</si>
  <si>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</si>
  <si>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</si>
  <si>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</si>
  <si>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</si>
  <si>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</si>
  <si>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</si>
  <si>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</si>
  <si>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</si>
  <si>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</si>
  <si>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</si>
  <si>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</si>
  <si>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</si>
  <si>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</si>
  <si>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</si>
  <si>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</si>
  <si>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</si>
  <si>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</si>
  <si>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</si>
  <si>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</si>
  <si>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</si>
  <si>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</si>
  <si>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</si>
  <si>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</si>
  <si>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</si>
  <si>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</si>
  <si>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</si>
  <si>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</si>
  <si>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</si>
  <si>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</si>
  <si>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</si>
  <si>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</si>
  <si>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</si>
  <si>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</si>
  <si>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</si>
  <si>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</si>
  <si>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</si>
  <si>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</si>
  <si>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</si>
  <si>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</si>
  <si>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</si>
  <si>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</si>
  <si>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</si>
  <si>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</si>
  <si>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</si>
  <si>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</si>
  <si>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</si>
  <si>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</si>
  <si>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</si>
  <si>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</si>
  <si>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</si>
  <si>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</si>
  <si>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</si>
  <si>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</si>
  <si>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</si>
  <si>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</si>
  <si>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</si>
  <si>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</si>
  <si>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</si>
  <si>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</si>
  <si>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</si>
  <si>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</si>
  <si>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</si>
  <si>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</si>
  <si>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</si>
  <si>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</si>
  <si>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</si>
  <si>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</si>
  <si>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</si>
  <si>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</si>
  <si>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</si>
  <si>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</si>
  <si>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</si>
  <si>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</si>
  <si>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</si>
  <si>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</si>
  <si>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</si>
  <si>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</si>
  <si>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</si>
  <si>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</si>
  <si>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</si>
  <si>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</si>
  <si>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</si>
  <si>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</si>
  <si>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</si>
  <si>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</si>
  <si>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</si>
  <si>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</si>
  <si>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</si>
  <si>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</si>
  <si>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</si>
  <si>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</si>
  <si>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</si>
  <si>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</si>
  <si>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</si>
  <si>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</si>
  <si>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</si>
  <si>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</si>
  <si>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</si>
  <si>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</si>
  <si>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</si>
  <si>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</si>
  <si>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</si>
  <si>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</si>
  <si>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</si>
  <si>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</si>
  <si>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</si>
  <si>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</si>
  <si>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</si>
  <si>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</si>
  <si>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</si>
  <si>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</si>
  <si>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</si>
  <si>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</si>
  <si>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</si>
  <si>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</si>
  <si>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</si>
  <si>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</si>
  <si>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</si>
  <si>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</si>
  <si>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</si>
  <si>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</si>
  <si>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</si>
  <si>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</si>
  <si>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</si>
  <si>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</si>
  <si>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</si>
  <si>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</si>
  <si>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</si>
  <si>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</si>
  <si>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</si>
  <si>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</si>
  <si>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</si>
  <si>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</si>
  <si>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</si>
  <si>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</si>
  <si>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</si>
  <si>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</si>
  <si>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</si>
  <si>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</si>
  <si>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</si>
  <si>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</si>
  <si>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</si>
  <si>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</si>
  <si>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</si>
  <si>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</si>
  <si>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</si>
  <si>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</si>
  <si>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</si>
  <si>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</si>
  <si>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</si>
  <si>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</si>
  <si>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</si>
  <si>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</si>
  <si>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</si>
  <si>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</si>
  <si>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</si>
  <si>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</si>
  <si>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</si>
  <si>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</si>
  <si>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</si>
  <si>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</si>
  <si>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</si>
  <si>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</si>
  <si>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</si>
  <si>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</si>
  <si>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</si>
  <si>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</si>
  <si>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</si>
  <si>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</si>
  <si>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</si>
  <si>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</si>
  <si>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</si>
  <si>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</si>
  <si>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</si>
  <si>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</si>
  <si>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</si>
  <si>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</si>
  <si>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</si>
  <si>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</si>
  <si>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</si>
  <si>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</si>
  <si>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</si>
  <si>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</si>
  <si>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</si>
  <si>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</si>
  <si>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</si>
  <si>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</si>
  <si>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</si>
  <si>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</si>
  <si>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</si>
  <si>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</si>
  <si>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</si>
  <si>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</si>
  <si>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</si>
  <si>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</si>
  <si>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</si>
  <si>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</si>
  <si>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</si>
  <si>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</si>
  <si>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</si>
  <si>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</si>
  <si>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</si>
  <si>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</si>
  <si>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</si>
  <si>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</si>
  <si>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</si>
  <si>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</si>
  <si>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</si>
  <si>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</si>
  <si>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</si>
  <si>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</si>
  <si>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</si>
  <si>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</si>
  <si>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</si>
  <si>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</si>
  <si>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</si>
  <si>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</si>
  <si>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</si>
  <si>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</si>
  <si>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</si>
  <si>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</si>
  <si>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</si>
  <si>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</si>
  <si>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</si>
  <si>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</si>
  <si>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</si>
  <si>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</si>
  <si>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</si>
  <si>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</si>
  <si>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</si>
  <si>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</si>
  <si>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</si>
  <si>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</si>
  <si>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</si>
  <si>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</si>
  <si>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</si>
  <si>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</si>
  <si>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</si>
  <si>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</si>
  <si>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</si>
  <si>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</si>
  <si>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</si>
  <si>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</si>
  <si>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</si>
  <si>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</si>
  <si>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</si>
  <si>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</si>
  <si>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</si>
  <si>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</si>
  <si>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</si>
  <si>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</si>
  <si>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</si>
  <si>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</si>
  <si>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</si>
  <si>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</si>
  <si>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</si>
  <si>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</si>
  <si>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</si>
  <si>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</si>
  <si>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</si>
  <si>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</si>
  <si>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</si>
  <si>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</si>
  <si>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</si>
  <si>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</si>
  <si>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</si>
  <si>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</si>
  <si>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</si>
  <si>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</si>
  <si>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</si>
  <si>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</si>
  <si>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</si>
  <si>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</si>
  <si>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</si>
  <si>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</si>
  <si>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</si>
  <si>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</si>
  <si>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</si>
  <si>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</si>
  <si>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</si>
  <si>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</si>
  <si>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</si>
  <si>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</si>
  <si>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</si>
  <si>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</si>
  <si>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</si>
  <si>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</si>
  <si>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</si>
  <si>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</si>
  <si>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</si>
  <si>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</si>
  <si>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</si>
  <si>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</si>
  <si>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</si>
  <si>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</si>
  <si>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</si>
  <si>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</si>
  <si>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</si>
  <si>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</si>
  <si>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</si>
  <si>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</si>
  <si>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</si>
  <si>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</si>
  <si>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</si>
  <si>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</si>
  <si>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</si>
  <si>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</si>
  <si>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</si>
  <si>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</si>
  <si>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</si>
  <si>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</si>
  <si>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</si>
  <si>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</si>
  <si>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</si>
  <si>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</si>
  <si>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</si>
  <si>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</si>
  <si>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</si>
  <si>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</si>
  <si>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</si>
  <si>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</si>
  <si>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</si>
  <si>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</si>
  <si>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</si>
  <si>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</si>
  <si>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</si>
  <si>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</si>
  <si>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</si>
  <si>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</si>
  <si>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</si>
  <si>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</si>
  <si>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</si>
  <si>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</si>
  <si>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</si>
  <si>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</si>
  <si>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</si>
  <si>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</si>
  <si>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</si>
  <si>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</si>
  <si>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</si>
  <si>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</si>
  <si>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</si>
  <si>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</si>
  <si>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</si>
  <si>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</si>
  <si>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</si>
  <si>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</si>
  <si>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</si>
  <si>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</si>
  <si>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</si>
  <si>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</si>
  <si>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</si>
  <si>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</si>
  <si>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</si>
  <si>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</si>
  <si>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</si>
  <si>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</si>
  <si>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</si>
  <si>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</si>
  <si>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</si>
  <si>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</si>
  <si>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</si>
  <si>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</si>
  <si>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</si>
  <si>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</si>
  <si>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</si>
  <si>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</si>
  <si>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</si>
  <si>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</si>
  <si>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</si>
  <si>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</si>
  <si>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</si>
  <si>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</si>
  <si>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</si>
  <si>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</si>
  <si>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</si>
  <si>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</si>
  <si>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</si>
  <si>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</si>
  <si>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</si>
  <si>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</si>
  <si>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</si>
  <si>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</si>
  <si>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</si>
  <si>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</si>
  <si>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</si>
  <si>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</si>
  <si>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</si>
  <si>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</si>
  <si>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</si>
  <si>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</si>
  <si>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</si>
  <si>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</si>
  <si>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</si>
  <si>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</si>
  <si>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</si>
  <si>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</si>
  <si>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</si>
  <si>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</si>
  <si>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</si>
  <si>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</si>
  <si>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</si>
  <si>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</si>
  <si>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</si>
  <si>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</si>
  <si>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</si>
  <si>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</si>
  <si>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</si>
  <si>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</si>
  <si>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</si>
  <si>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</si>
  <si>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</si>
  <si>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</si>
  <si>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</si>
  <si>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</si>
  <si>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</si>
  <si>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</si>
  <si>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</si>
  <si>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</si>
  <si>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</si>
  <si>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</si>
  <si>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</si>
  <si>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</si>
  <si>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</si>
  <si>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</si>
  <si>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</si>
  <si>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</si>
  <si>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</si>
  <si>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</si>
  <si>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</si>
  <si>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</si>
  <si>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</si>
  <si>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</si>
  <si>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</si>
  <si>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</si>
  <si>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</si>
  <si>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</si>
  <si>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</si>
  <si>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</si>
  <si>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</si>
  <si>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</si>
  <si>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</si>
  <si>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</si>
  <si>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</si>
  <si>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</si>
  <si>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</si>
  <si>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</si>
  <si>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</si>
  <si>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</si>
  <si>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</si>
  <si>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</si>
  <si>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</si>
  <si>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</si>
  <si>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</si>
  <si>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</si>
  <si>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</si>
  <si>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</si>
  <si>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</si>
  <si>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</si>
  <si>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</si>
  <si>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</si>
  <si>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</si>
  <si>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</si>
  <si>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</si>
  <si>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</si>
  <si>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</si>
  <si>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</si>
  <si>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</si>
  <si>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</si>
  <si>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</si>
  <si>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</si>
  <si>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</si>
  <si>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</si>
  <si>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</si>
  <si>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</si>
  <si>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</si>
  <si>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</si>
  <si>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</si>
  <si>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</si>
  <si>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</si>
  <si>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</si>
  <si>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</si>
  <si>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</si>
  <si>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</si>
  <si>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</si>
  <si>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</si>
  <si>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</si>
  <si>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</si>
  <si>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</si>
  <si>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</si>
  <si>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</si>
  <si>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</si>
  <si>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</si>
  <si>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</si>
  <si>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</si>
  <si>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</si>
  <si>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</si>
  <si>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</si>
  <si>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</si>
  <si>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</si>
  <si>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</si>
  <si>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</si>
  <si>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</si>
  <si>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</si>
  <si>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</si>
  <si>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</si>
  <si>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</si>
  <si>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</si>
  <si>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</si>
  <si>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</si>
  <si>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</si>
  <si>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</si>
  <si>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</si>
  <si>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</si>
  <si>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</si>
  <si>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</si>
  <si>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</si>
  <si>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</si>
  <si>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</si>
  <si>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</si>
  <si>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</si>
  <si>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</si>
  <si>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</si>
  <si>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</si>
  <si>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</si>
  <si>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</si>
  <si>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</si>
  <si>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</si>
  <si>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</si>
  <si>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</si>
  <si>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</si>
  <si>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</si>
  <si>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</si>
  <si>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</si>
  <si>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</si>
  <si>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</si>
  <si>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</si>
  <si>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</si>
  <si>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</si>
  <si>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</si>
  <si>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</si>
  <si>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</si>
  <si>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</si>
  <si>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</si>
  <si>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</si>
  <si>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</si>
  <si>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</si>
  <si>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</si>
  <si>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</si>
  <si>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</si>
  <si>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</si>
  <si>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</si>
  <si>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</si>
  <si>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</si>
  <si>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</si>
  <si>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</si>
  <si>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</si>
  <si>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</si>
  <si>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</si>
  <si>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</si>
  <si>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</si>
  <si>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</si>
  <si>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</si>
  <si>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</si>
  <si>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</si>
  <si>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</si>
  <si>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</si>
  <si>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</si>
  <si>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</si>
  <si>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</si>
  <si>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</si>
  <si>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</si>
  <si>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</si>
  <si>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</si>
  <si>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</si>
  <si>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</si>
  <si>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</si>
  <si>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</si>
  <si>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</si>
  <si>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</si>
  <si>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</si>
  <si>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</si>
  <si>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</si>
  <si>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</si>
  <si>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</si>
  <si>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</si>
  <si>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</si>
  <si>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</si>
  <si>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</si>
  <si>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</si>
  <si>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</si>
  <si>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</si>
  <si>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</si>
  <si>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</si>
  <si>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</si>
  <si>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</si>
  <si>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</si>
  <si>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</si>
  <si>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</si>
  <si>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</si>
  <si>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</si>
  <si>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</si>
  <si>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</si>
  <si>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</si>
  <si>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</si>
  <si>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</si>
  <si>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</si>
  <si>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</si>
  <si>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</si>
  <si>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</si>
  <si>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</si>
  <si>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</si>
  <si>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</si>
  <si>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</si>
  <si>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</si>
  <si>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</si>
  <si>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</si>
  <si>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</si>
  <si>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</si>
  <si>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</si>
  <si>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</si>
  <si>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</si>
  <si>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</si>
  <si>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</si>
  <si>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</si>
  <si>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</si>
  <si>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</si>
  <si>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</si>
  <si>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</si>
  <si>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</si>
  <si>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</si>
  <si>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</si>
  <si>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</si>
  <si>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</si>
  <si>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</si>
  <si>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</si>
  <si>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</si>
  <si>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</si>
  <si>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</si>
  <si>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</si>
  <si>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</si>
  <si>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</si>
  <si>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</si>
  <si>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</si>
  <si>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</si>
  <si>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</si>
  <si>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</si>
  <si>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</si>
  <si>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</si>
  <si>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</si>
  <si>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</si>
  <si>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</si>
  <si>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</si>
  <si>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</si>
  <si>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</si>
  <si>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</si>
  <si>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</si>
  <si>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</si>
  <si>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</si>
  <si>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</si>
  <si>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</si>
  <si>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</si>
  <si>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</si>
  <si>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</si>
  <si>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</si>
  <si>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</si>
  <si>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</si>
  <si>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</si>
  <si>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</si>
  <si>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</si>
  <si>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</si>
  <si>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</si>
  <si>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</si>
  <si>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</si>
  <si>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</si>
  <si>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</si>
  <si>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</si>
  <si>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</si>
  <si>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</si>
  <si>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</si>
  <si>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</si>
  <si>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</si>
  <si>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</si>
  <si>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</si>
  <si>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</si>
  <si>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</si>
  <si>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</si>
  <si>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</si>
  <si>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</si>
  <si>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</si>
  <si>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</si>
  <si>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</si>
  <si>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</si>
  <si>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</si>
  <si>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</si>
  <si>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</si>
  <si>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</si>
  <si>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</si>
  <si>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</si>
  <si>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</si>
  <si>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</si>
  <si>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</si>
  <si>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</si>
  <si>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</si>
  <si>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</si>
  <si>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</si>
  <si>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</si>
  <si>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</si>
  <si>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</si>
  <si>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</si>
  <si>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</si>
  <si>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</si>
  <si>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</si>
  <si>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</si>
  <si>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</si>
  <si>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</si>
  <si>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</si>
  <si>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</si>
  <si>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</si>
  <si>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</si>
  <si>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</si>
  <si>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</si>
  <si>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</si>
  <si>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</si>
  <si>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</si>
  <si>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</si>
  <si>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</si>
  <si>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</si>
  <si>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</si>
  <si>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</si>
  <si>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</si>
  <si>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</si>
  <si>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</si>
  <si>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</si>
  <si>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</si>
  <si>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</si>
  <si>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</si>
  <si>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</si>
  <si>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</si>
  <si>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</si>
  <si>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</si>
  <si>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</si>
  <si>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</si>
  <si>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</si>
  <si>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</si>
  <si>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</si>
  <si>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</si>
  <si>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</si>
  <si>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</si>
  <si>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</si>
  <si>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</si>
  <si>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</si>
  <si>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</si>
  <si>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</si>
  <si>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</si>
  <si>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</si>
  <si>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</si>
  <si>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</si>
  <si>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</si>
  <si>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</si>
  <si>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</si>
  <si>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</si>
  <si>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</si>
  <si>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</si>
  <si>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</si>
  <si>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</si>
  <si>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</si>
  <si>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</si>
  <si>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</si>
  <si>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</si>
  <si>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</si>
  <si>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</si>
  <si>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</si>
  <si>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</si>
  <si>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</si>
  <si>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</si>
  <si>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</si>
  <si>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</si>
  <si>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</si>
  <si>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</si>
  <si>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</si>
  <si>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</si>
  <si>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</si>
  <si>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</si>
  <si>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</si>
  <si>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</si>
  <si>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</si>
  <si>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</si>
  <si>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</si>
  <si>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</si>
  <si>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</si>
  <si>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</si>
  <si>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</si>
  <si>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</si>
  <si>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</si>
  <si>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</si>
  <si>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</si>
  <si>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</si>
  <si>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</si>
  <si>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</si>
  <si>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</si>
  <si>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</si>
  <si>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</si>
  <si>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</si>
  <si>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</si>
  <si>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</si>
  <si>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</si>
  <si>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</si>
  <si>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</si>
  <si>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</si>
  <si>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</si>
  <si>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</si>
  <si>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</si>
  <si>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</si>
  <si>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</si>
  <si>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</si>
  <si>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</si>
  <si>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</si>
  <si>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</si>
  <si>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</si>
  <si>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</si>
  <si>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</si>
  <si>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</si>
  <si>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</si>
  <si>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</si>
  <si>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</si>
  <si>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</si>
  <si>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</si>
  <si>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</si>
  <si>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</si>
  <si>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</si>
  <si>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</si>
  <si>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</si>
  <si>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</si>
  <si>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</si>
  <si>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</si>
  <si>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</si>
  <si>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</si>
  <si>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</si>
  <si>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</si>
  <si>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</si>
  <si>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</si>
  <si>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</si>
  <si>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</si>
  <si>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</si>
  <si>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</si>
  <si>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</si>
  <si>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</si>
  <si>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</si>
  <si>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</si>
  <si>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</si>
  <si>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</si>
  <si>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</si>
  <si>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</si>
  <si>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</si>
  <si>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</si>
  <si>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</si>
  <si>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</si>
  <si>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</si>
  <si>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</si>
  <si>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</si>
  <si>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</si>
  <si>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</si>
  <si>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</si>
  <si>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</si>
  <si>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</si>
  <si>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</si>
  <si>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</si>
  <si>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</si>
  <si>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</si>
  <si>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</si>
  <si>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</si>
  <si>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</si>
  <si>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</si>
  <si>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</si>
  <si>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</si>
  <si>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</si>
  <si>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</si>
  <si>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</si>
  <si>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</si>
  <si>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</si>
  <si>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</si>
  <si>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</si>
  <si>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</si>
  <si>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</si>
  <si>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</si>
  <si>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</si>
  <si>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</si>
  <si>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</si>
  <si>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</si>
  <si>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</si>
  <si>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</si>
  <si>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</si>
  <si>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</si>
  <si>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</si>
  <si>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</si>
  <si>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</si>
  <si>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</si>
  <si>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</si>
  <si>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</si>
  <si>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</si>
  <si>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</si>
  <si>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</si>
  <si>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</si>
  <si>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</si>
  <si>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</si>
  <si>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</si>
  <si>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</si>
  <si>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</si>
  <si>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</si>
  <si>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</si>
  <si>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</si>
  <si>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</si>
  <si>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</si>
  <si>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</si>
  <si>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</si>
  <si>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</si>
  <si>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</si>
  <si>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</si>
  <si>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</si>
  <si>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</si>
  <si>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</si>
  <si>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</si>
  <si>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</si>
  <si>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</si>
  <si>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</si>
  <si>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</si>
  <si>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</si>
  <si>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</si>
  <si>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</si>
  <si>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</si>
  <si>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</si>
  <si>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</si>
  <si>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</si>
  <si>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</si>
  <si>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</si>
  <si>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</si>
  <si>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</si>
  <si>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</si>
  <si>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</si>
  <si>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</si>
  <si>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</si>
  <si>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</si>
  <si>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</si>
  <si>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</si>
  <si>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</si>
  <si>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</si>
  <si>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</si>
  <si>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</si>
  <si>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</si>
  <si>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</si>
  <si>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</si>
  <si>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</si>
  <si>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</si>
  <si>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</si>
  <si>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</si>
  <si>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</si>
  <si>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</si>
  <si>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</si>
  <si>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</si>
  <si>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</si>
  <si>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</si>
  <si>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</si>
  <si>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</si>
  <si>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</si>
  <si>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</si>
  <si>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</si>
  <si>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</si>
  <si>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</si>
  <si>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</si>
  <si>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</si>
  <si>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</si>
  <si>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</si>
  <si>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</si>
  <si>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</si>
  <si>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</si>
  <si>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</si>
  <si>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</si>
  <si>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</si>
  <si>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</si>
  <si>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</si>
  <si>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</si>
  <si>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</si>
  <si>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</si>
  <si>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</si>
  <si>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</si>
  <si>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</si>
  <si>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</si>
  <si>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</si>
  <si>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</si>
  <si>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</si>
  <si>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</si>
  <si>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</si>
  <si>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</si>
  <si>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</si>
  <si>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</si>
  <si>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</si>
  <si>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</si>
  <si>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</si>
  <si>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</si>
  <si>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</si>
  <si>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</si>
  <si>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</si>
  <si>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</si>
  <si>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</si>
  <si>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</si>
  <si>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</si>
  <si>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</si>
  <si>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</si>
  <si>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</si>
  <si>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</si>
  <si>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</si>
  <si>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</si>
  <si>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</si>
  <si>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</si>
  <si>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</si>
  <si>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</si>
  <si>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</si>
  <si>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</si>
  <si>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</si>
  <si>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</si>
  <si>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</si>
  <si>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</si>
  <si>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</si>
  <si>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</si>
  <si>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</si>
  <si>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</si>
  <si>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</si>
  <si>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</si>
  <si>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</si>
  <si>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</si>
  <si>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</si>
  <si>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</si>
  <si>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</si>
  <si>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</si>
  <si>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</si>
  <si>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</si>
  <si>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</si>
  <si>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</si>
  <si>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</si>
  <si>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</si>
  <si>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</si>
  <si>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</si>
  <si>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</si>
  <si>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</si>
  <si>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</si>
  <si>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</si>
  <si>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</si>
  <si>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</si>
  <si>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</si>
  <si>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</si>
  <si>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</si>
  <si>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</si>
  <si>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</si>
  <si>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</si>
  <si>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</si>
  <si>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</si>
  <si>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</si>
  <si>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</si>
  <si>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</si>
  <si>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</si>
  <si>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</si>
  <si>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</si>
  <si>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</si>
  <si>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</si>
  <si>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</si>
  <si>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</si>
  <si>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</si>
  <si>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</si>
  <si>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</si>
  <si>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</si>
  <si>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</si>
  <si>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</si>
  <si>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</si>
  <si>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</si>
  <si>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</si>
  <si>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</si>
  <si>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</si>
  <si>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</si>
  <si>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</si>
  <si>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</si>
  <si>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</si>
  <si>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</si>
  <si>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</si>
  <si>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</si>
  <si>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</si>
  <si>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</si>
  <si>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</si>
  <si>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</si>
  <si>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</si>
  <si>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</si>
  <si>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</si>
  <si>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</si>
  <si>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</si>
  <si>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</si>
  <si>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</si>
  <si>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</si>
  <si>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</si>
  <si>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</si>
  <si>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</si>
  <si>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</si>
  <si>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</si>
  <si>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</si>
  <si>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</si>
  <si>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</si>
  <si>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</si>
  <si>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</si>
  <si>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</si>
  <si>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</si>
  <si>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</si>
  <si>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</si>
  <si>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</si>
  <si>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</si>
  <si>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</si>
  <si>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</si>
  <si>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</si>
  <si>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</si>
  <si>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</si>
  <si>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</si>
  <si>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</si>
  <si>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</si>
  <si>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</si>
  <si>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</si>
  <si>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</si>
  <si>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</si>
  <si>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</si>
  <si>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</si>
  <si>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</si>
  <si>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</si>
  <si>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</si>
  <si>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</si>
  <si>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</si>
  <si>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</si>
  <si>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</si>
  <si>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</si>
  <si>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</si>
  <si>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</si>
  <si>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</si>
  <si>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</si>
  <si>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</si>
  <si>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</si>
  <si>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</si>
  <si>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</si>
  <si>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</si>
  <si>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</si>
  <si>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</si>
  <si>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</si>
  <si>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</si>
  <si>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</si>
  <si>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</si>
  <si>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</si>
  <si>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</si>
  <si>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</si>
  <si>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</si>
  <si>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</si>
  <si>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</si>
  <si>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</si>
  <si>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</si>
  <si>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</si>
  <si>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</si>
  <si>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</si>
  <si>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</si>
  <si>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</si>
  <si>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</si>
  <si>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</si>
  <si>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</si>
  <si>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</si>
  <si>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</si>
  <si>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</si>
  <si>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</si>
  <si>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</si>
  <si>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</si>
  <si>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</si>
  <si>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</si>
  <si>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</si>
  <si>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</si>
  <si>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</si>
  <si>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</si>
  <si>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</si>
  <si>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</si>
  <si>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</si>
  <si>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</si>
  <si>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</si>
  <si>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</si>
  <si>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</si>
  <si>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</si>
  <si>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</si>
  <si>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</si>
  <si>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</si>
  <si>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</si>
  <si>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</si>
  <si>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</si>
  <si>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</si>
  <si>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</si>
  <si>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</si>
  <si>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</si>
  <si>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</si>
  <si>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</si>
  <si>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</si>
  <si>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</si>
  <si>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</si>
  <si>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</si>
  <si>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</si>
  <si>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</si>
  <si>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</si>
  <si>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</si>
  <si>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</si>
  <si>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</si>
  <si>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</si>
  <si>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</si>
  <si>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</si>
  <si>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</si>
  <si>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</si>
  <si>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</si>
  <si>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</si>
  <si>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</si>
  <si>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</si>
  <si>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</si>
  <si>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</si>
  <si>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</si>
  <si>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</si>
  <si>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</si>
  <si>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</si>
  <si>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</si>
  <si>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</si>
  <si>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</si>
  <si>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</si>
  <si>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</si>
  <si>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</si>
  <si>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</si>
  <si>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</si>
  <si>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</si>
  <si>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</si>
  <si>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</si>
  <si>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</si>
  <si>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</si>
  <si>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</si>
  <si>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</si>
  <si>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</si>
  <si>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</si>
  <si>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</si>
  <si>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</si>
  <si>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</si>
  <si>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</si>
  <si>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</si>
  <si>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</si>
  <si>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</si>
  <si>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</si>
  <si>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</si>
  <si>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</si>
  <si>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</si>
  <si>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</si>
  <si>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</si>
  <si>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</si>
  <si>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</si>
  <si>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</si>
  <si>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</si>
  <si>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</si>
  <si>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</si>
  <si>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</si>
  <si>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</si>
  <si>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</si>
  <si>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</si>
  <si>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</si>
  <si>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</si>
  <si>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</si>
  <si>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</si>
  <si>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</si>
  <si>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</si>
  <si>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</si>
  <si>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</si>
  <si>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</si>
  <si>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</si>
  <si>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</si>
  <si>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</si>
  <si>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</si>
  <si>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</si>
  <si>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</si>
  <si>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</si>
  <si>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</si>
  <si>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</si>
  <si>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</si>
  <si>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</si>
  <si>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</si>
  <si>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</si>
  <si>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</si>
  <si>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</si>
  <si>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</si>
  <si>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</si>
  <si>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</si>
  <si>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</si>
  <si>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</si>
  <si>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</si>
  <si>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</si>
  <si>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</si>
  <si>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</si>
  <si>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</si>
  <si>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</si>
  <si>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</si>
  <si>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</si>
  <si>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</si>
  <si>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</si>
  <si>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</si>
  <si>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</si>
  <si>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</si>
  <si>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</si>
  <si>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</si>
  <si>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</si>
  <si>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</si>
  <si>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</si>
  <si>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</si>
  <si>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</si>
  <si>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</si>
  <si>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</si>
  <si>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</si>
  <si>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</si>
  <si>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</si>
  <si>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</si>
  <si>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</si>
  <si>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</si>
  <si>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</si>
  <si>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</si>
  <si>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</si>
  <si>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</si>
  <si>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</si>
  <si>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</si>
  <si>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</si>
  <si>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</si>
  <si>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</si>
  <si>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</si>
  <si>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</si>
  <si>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</si>
  <si>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</si>
  <si>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</si>
  <si>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</si>
  <si>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</si>
  <si>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</si>
  <si>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</si>
  <si>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</si>
  <si>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</si>
  <si>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</si>
  <si>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</si>
  <si>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</si>
  <si>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</si>
  <si>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</si>
  <si>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</si>
  <si>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</si>
  <si>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</si>
  <si>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</si>
  <si>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</si>
  <si>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</si>
  <si>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</si>
  <si>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</si>
  <si>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</si>
  <si>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</si>
  <si>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</si>
  <si>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</si>
  <si>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</si>
  <si>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</si>
  <si>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</si>
  <si>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</si>
  <si>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</si>
  <si>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</si>
  <si>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</si>
  <si>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</si>
  <si>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</si>
  <si>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</si>
  <si>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</si>
  <si>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</si>
  <si>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</si>
  <si>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</si>
  <si>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</si>
  <si>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</si>
  <si>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</si>
  <si>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</si>
  <si>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</si>
  <si>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</si>
  <si>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</si>
  <si>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</si>
  <si>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</si>
  <si>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</si>
  <si>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</si>
  <si>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</si>
  <si>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</si>
  <si>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</si>
  <si>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</si>
  <si>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</si>
  <si>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</si>
  <si>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</si>
  <si>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</si>
  <si>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</si>
  <si>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</si>
  <si>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</si>
  <si>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</si>
  <si>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</si>
  <si>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</si>
  <si>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</si>
  <si>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</si>
  <si>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</si>
  <si>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</si>
  <si>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</si>
  <si>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</si>
  <si>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</si>
  <si>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</si>
  <si>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</si>
  <si>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</si>
  <si>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</si>
  <si>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</si>
  <si>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</si>
  <si>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</si>
  <si>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</si>
  <si>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</si>
  <si>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</si>
  <si>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</si>
  <si>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</si>
  <si>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</si>
  <si>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</si>
  <si>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</si>
  <si>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</si>
  <si>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</si>
  <si>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</si>
  <si>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</si>
  <si>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</si>
  <si>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</si>
  <si>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</si>
  <si>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</si>
  <si>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</si>
  <si>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</si>
  <si>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</si>
  <si>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</si>
  <si>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</si>
  <si>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</si>
  <si>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</si>
  <si>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</si>
  <si>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</si>
  <si>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</si>
  <si>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</si>
  <si>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</si>
  <si>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</si>
  <si>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</si>
  <si>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</si>
  <si>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</si>
  <si>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</si>
  <si>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</si>
  <si>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</si>
  <si>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</si>
  <si>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</si>
  <si>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</si>
  <si>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</si>
  <si>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</si>
  <si>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</si>
  <si>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</si>
  <si>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</si>
  <si>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</si>
  <si>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</si>
  <si>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</si>
  <si>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</si>
  <si>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</si>
  <si>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</si>
  <si>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</si>
  <si>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</si>
  <si>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</si>
  <si>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</si>
  <si>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</si>
  <si>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</si>
  <si>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</si>
  <si>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</si>
  <si>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</si>
  <si>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</si>
  <si>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</si>
  <si>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</si>
  <si>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</si>
  <si>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</si>
  <si>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</si>
  <si>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</si>
  <si>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</si>
  <si>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</si>
  <si>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</si>
  <si>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</si>
  <si>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</si>
  <si>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</si>
  <si>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</si>
  <si>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</si>
  <si>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</si>
  <si>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</si>
  <si>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</si>
  <si>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</si>
  <si>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</si>
  <si>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</si>
  <si>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</si>
  <si>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</si>
  <si>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</si>
  <si>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</si>
  <si>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</si>
  <si>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</si>
  <si>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</si>
  <si>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</si>
  <si>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</si>
  <si>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</si>
  <si>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</si>
  <si>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</si>
  <si>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</si>
  <si>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</si>
  <si>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</si>
  <si>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</si>
  <si>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</si>
  <si>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</si>
  <si>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</si>
  <si>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</si>
  <si>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</si>
  <si>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</si>
  <si>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</si>
  <si>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</si>
  <si>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</si>
  <si>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</si>
  <si>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</si>
  <si>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</si>
  <si>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</si>
  <si>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</si>
  <si>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</si>
  <si>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</si>
  <si>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</si>
  <si>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</si>
  <si>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</si>
  <si>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</si>
  <si>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</si>
  <si>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</si>
  <si>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</si>
  <si>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</si>
  <si>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</si>
  <si>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</si>
  <si>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</si>
  <si>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</si>
  <si>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</si>
  <si>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</si>
  <si>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</si>
  <si>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</si>
  <si>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</si>
  <si>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</si>
  <si>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</si>
  <si>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</si>
  <si>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</si>
  <si>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</si>
  <si>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</si>
  <si>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</si>
  <si>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</si>
  <si>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</si>
  <si>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</si>
  <si>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</si>
  <si>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</si>
  <si>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</si>
  <si>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</si>
  <si>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</si>
  <si>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</si>
  <si>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</si>
  <si>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</si>
  <si>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</si>
  <si>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</si>
  <si>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</si>
  <si>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</si>
  <si>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</si>
  <si>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</si>
  <si>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</si>
  <si>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</si>
  <si>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</si>
  <si>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</si>
  <si>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</si>
  <si>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</si>
  <si>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</si>
  <si>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</si>
  <si>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</si>
  <si>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</si>
  <si>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</si>
  <si>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</si>
  <si>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</si>
  <si>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</si>
  <si>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</si>
  <si>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</si>
  <si>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</si>
  <si>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</si>
  <si>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</si>
  <si>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</si>
  <si>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</si>
  <si>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</si>
  <si>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</si>
  <si>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</si>
  <si>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</si>
  <si>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</si>
  <si>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</si>
  <si>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</si>
  <si>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</si>
  <si>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</si>
  <si>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</si>
  <si>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</si>
  <si>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</si>
  <si>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</si>
  <si>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</si>
  <si>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</si>
  <si>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</si>
  <si>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</si>
  <si>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</si>
  <si>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</si>
  <si>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</si>
  <si>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</si>
  <si>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</si>
  <si>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</si>
  <si>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</si>
  <si>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</si>
  <si>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</si>
  <si>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</si>
  <si>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</si>
  <si>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</si>
  <si>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</si>
  <si>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</si>
  <si>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</si>
  <si>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</si>
  <si>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</si>
  <si>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</si>
  <si>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</si>
  <si>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</si>
  <si>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</si>
  <si>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</si>
  <si>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</si>
  <si>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</si>
  <si>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</si>
  <si>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</si>
  <si>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</si>
  <si>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</si>
  <si>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</si>
  <si>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</si>
  <si>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</si>
  <si>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</si>
  <si>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</si>
  <si>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</si>
  <si>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</si>
  <si>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</si>
  <si>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</si>
  <si>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</si>
  <si>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</si>
  <si>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</si>
  <si>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</si>
  <si>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</si>
  <si>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</si>
  <si>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</si>
  <si>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</si>
  <si>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</si>
  <si>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</si>
  <si>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</si>
  <si>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</si>
  <si>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</si>
  <si>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</si>
  <si>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</si>
  <si>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</si>
  <si>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</si>
  <si>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</si>
  <si>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</si>
  <si>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</si>
  <si>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</si>
  <si>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</si>
  <si>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</si>
  <si>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</si>
  <si>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</si>
  <si>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</si>
  <si>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</si>
  <si>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</si>
  <si>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</si>
  <si>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</si>
  <si>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</si>
  <si>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</si>
  <si>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</si>
  <si>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</si>
  <si>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</si>
  <si>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</si>
  <si>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</si>
  <si>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</si>
  <si>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</si>
  <si>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</si>
  <si>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</si>
  <si>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</si>
  <si>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</si>
  <si>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</si>
  <si>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</si>
  <si>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</si>
  <si>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</si>
  <si>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</si>
  <si>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</si>
  <si>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</si>
  <si>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</si>
  <si>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</si>
  <si>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</si>
  <si>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</si>
  <si>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</si>
  <si>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</si>
  <si>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</si>
  <si>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</si>
  <si>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</si>
  <si>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</si>
  <si>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</si>
  <si>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</si>
  <si>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</si>
  <si>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</si>
  <si>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</si>
  <si>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</si>
  <si>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</si>
  <si>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</si>
  <si>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</si>
  <si>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</si>
  <si>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</si>
  <si>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</si>
  <si>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</si>
  <si>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</si>
  <si>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</si>
  <si>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</si>
  <si>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</si>
  <si>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</si>
  <si>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</si>
  <si>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</si>
  <si>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</si>
  <si>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</si>
  <si>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</si>
  <si>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</si>
  <si>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</si>
  <si>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</si>
  <si>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</si>
  <si>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</si>
  <si>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</si>
  <si>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</si>
  <si>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</si>
  <si>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</si>
  <si>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</si>
  <si>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</si>
  <si>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</si>
  <si>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</si>
  <si>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</si>
  <si>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</si>
  <si>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</si>
  <si>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</si>
  <si>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</si>
  <si>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</si>
  <si>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</si>
  <si>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</si>
  <si>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</si>
  <si>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</si>
  <si>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</si>
  <si>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</si>
  <si>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</si>
  <si>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</si>
  <si>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</si>
  <si>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</si>
  <si>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</si>
  <si>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</si>
  <si>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</si>
  <si>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</si>
  <si>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</si>
  <si>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</si>
  <si>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</si>
  <si>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</si>
  <si>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</si>
  <si>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</si>
  <si>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</si>
  <si>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</si>
  <si>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</si>
  <si>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</si>
  <si>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</si>
  <si>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</si>
  <si>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</si>
  <si>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</si>
  <si>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</si>
  <si>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</si>
  <si>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</si>
  <si>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</si>
  <si>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</si>
  <si>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</si>
  <si>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</si>
  <si>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</si>
  <si>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</si>
  <si>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</si>
  <si>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</si>
  <si>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</si>
  <si>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</si>
  <si>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</si>
  <si>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</si>
  <si>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</si>
  <si>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</si>
  <si>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</si>
  <si>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</si>
  <si>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</si>
  <si>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</si>
  <si>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</si>
  <si>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</si>
  <si>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</si>
  <si>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</si>
  <si>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</si>
  <si>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</si>
  <si>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</si>
  <si>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</si>
  <si>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</si>
  <si>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</si>
  <si>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</si>
  <si>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</si>
  <si>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</si>
  <si>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</si>
  <si>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</si>
  <si>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</si>
  <si>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</si>
  <si>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</si>
  <si>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</si>
  <si>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</si>
  <si>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</si>
  <si>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</si>
  <si>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</si>
  <si>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</si>
  <si>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</si>
  <si>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</si>
  <si>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</si>
  <si>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</si>
  <si>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</si>
  <si>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</si>
  <si>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</si>
  <si>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</si>
  <si>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</si>
  <si>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</si>
  <si>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</si>
  <si>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</si>
  <si>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</si>
  <si>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</si>
  <si>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</si>
  <si>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</si>
  <si>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</si>
  <si>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</si>
  <si>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</si>
  <si>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</si>
  <si>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</si>
  <si>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</si>
  <si>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</si>
  <si>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</si>
  <si>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</si>
  <si>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</si>
  <si>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</si>
  <si>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</si>
  <si>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</si>
  <si>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</si>
  <si>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</si>
  <si>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</si>
  <si>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</si>
  <si>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</si>
  <si>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</si>
  <si>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</si>
  <si>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</si>
  <si>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</si>
  <si>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</si>
  <si>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</si>
  <si>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</si>
  <si>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</si>
  <si>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</si>
  <si>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</si>
  <si>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</si>
  <si>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</si>
  <si>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</si>
  <si>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</si>
  <si>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</si>
  <si>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</si>
  <si>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</si>
  <si>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</si>
  <si>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</si>
  <si>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</si>
  <si>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</si>
  <si>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</si>
  <si>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</si>
  <si>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</si>
  <si>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</si>
  <si>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</si>
  <si>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</si>
  <si>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</si>
  <si>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</si>
  <si>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</si>
  <si>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</si>
  <si>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</si>
  <si>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</si>
  <si>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</si>
  <si>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</si>
  <si>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</si>
  <si>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</si>
  <si>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</si>
  <si>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</si>
  <si>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</si>
  <si>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</si>
  <si>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</si>
  <si>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</si>
  <si>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</si>
  <si>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</si>
  <si>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</si>
  <si>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</si>
  <si>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</si>
  <si>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</si>
  <si>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</si>
  <si>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</si>
  <si>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</si>
  <si>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</si>
  <si>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</si>
  <si>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</si>
  <si>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</si>
  <si>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</si>
  <si>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</si>
  <si>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</si>
  <si>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</si>
  <si>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</si>
  <si>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</si>
  <si>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</si>
  <si>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</si>
  <si>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</si>
  <si>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</si>
  <si>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</si>
  <si>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</si>
  <si>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</si>
  <si>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</si>
  <si>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</si>
  <si>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</si>
  <si>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</si>
  <si>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</si>
  <si>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</si>
  <si>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</si>
  <si>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</si>
  <si>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</si>
  <si>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</si>
  <si>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</si>
  <si>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</si>
  <si>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</si>
  <si>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</si>
  <si>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</si>
  <si>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</si>
  <si>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</si>
  <si>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</si>
  <si>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</si>
  <si>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</si>
  <si>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</si>
  <si>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</si>
  <si>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</si>
  <si>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</si>
  <si>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</si>
  <si>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</si>
  <si>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</si>
  <si>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</si>
  <si>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</si>
  <si>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</si>
  <si>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</si>
  <si>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</si>
  <si>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</si>
  <si>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</si>
  <si>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</si>
  <si>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</si>
  <si>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</si>
  <si>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</si>
  <si>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</si>
  <si>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</si>
  <si>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</si>
  <si>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</si>
  <si>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</si>
  <si>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</si>
  <si>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</si>
  <si>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</si>
  <si>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</si>
  <si>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</si>
  <si>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</si>
  <si>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</si>
  <si>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</si>
  <si>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</si>
  <si>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</si>
  <si>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</si>
  <si>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</si>
  <si>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</si>
  <si>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</si>
  <si>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</si>
  <si>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</si>
  <si>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</si>
  <si>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</si>
  <si>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</si>
  <si>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</si>
  <si>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</si>
  <si>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</si>
  <si>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</si>
  <si>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</si>
  <si>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</si>
  <si>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</si>
  <si>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</si>
  <si>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</si>
  <si>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</si>
  <si>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</si>
  <si>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</si>
  <si>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</si>
  <si>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</si>
  <si>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</si>
  <si>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</si>
  <si>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</si>
  <si>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</si>
  <si>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</si>
  <si>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</si>
  <si>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</si>
  <si>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</si>
  <si>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</si>
  <si>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</si>
  <si>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</si>
  <si>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</si>
  <si>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</si>
  <si>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</si>
  <si>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</si>
  <si>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</si>
  <si>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</si>
  <si>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</si>
  <si>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</si>
  <si>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</si>
  <si>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</si>
  <si>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</si>
  <si>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</si>
  <si>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</si>
  <si>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</si>
  <si>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</si>
  <si>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</si>
  <si>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</si>
  <si>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</si>
  <si>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</si>
  <si>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</si>
  <si>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</si>
  <si>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</si>
  <si>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</si>
  <si>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</si>
  <si>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</si>
  <si>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</si>
  <si>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</si>
  <si>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</si>
  <si>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</si>
  <si>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</si>
  <si>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</si>
  <si>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</si>
  <si>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</si>
  <si>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</si>
  <si>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</si>
  <si>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</si>
  <si>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</si>
  <si>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</si>
  <si>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</si>
  <si>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</si>
  <si>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</si>
  <si>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</si>
  <si>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</si>
  <si>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</si>
  <si>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</si>
  <si>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</si>
  <si>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</si>
  <si>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</si>
  <si>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</si>
  <si>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</si>
  <si>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</si>
  <si>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</si>
  <si>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</si>
  <si>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</si>
  <si>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</si>
  <si>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</si>
  <si>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</si>
  <si>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</si>
  <si>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</si>
  <si>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</si>
  <si>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</si>
  <si>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</si>
  <si>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</si>
  <si>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</si>
  <si>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</si>
  <si>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</si>
  <si>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</si>
  <si>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</si>
  <si>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</si>
  <si>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</si>
  <si>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</si>
  <si>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</si>
  <si>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</si>
  <si>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</si>
  <si>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</si>
  <si>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</si>
  <si>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</si>
  <si>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</si>
  <si>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</si>
  <si>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</si>
  <si>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</si>
  <si>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</si>
  <si>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</si>
  <si>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</si>
  <si>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</si>
  <si>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</si>
  <si>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</si>
  <si>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</si>
  <si>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</si>
  <si>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</si>
  <si>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</si>
  <si>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</si>
  <si>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</si>
  <si>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</si>
  <si>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</si>
  <si>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</si>
  <si>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</si>
  <si>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</si>
  <si>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</si>
  <si>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</si>
  <si>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</si>
  <si>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</si>
  <si>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</si>
  <si>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</si>
  <si>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</si>
  <si>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</si>
  <si>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</si>
  <si>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</si>
  <si>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</si>
  <si>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</si>
  <si>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</si>
  <si>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</si>
  <si>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</si>
  <si>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</si>
  <si>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</si>
  <si>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</si>
  <si>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</si>
  <si>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</si>
  <si>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</si>
  <si>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</si>
  <si>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</si>
  <si>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</si>
  <si>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</si>
  <si>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</si>
  <si>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</si>
  <si>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</si>
  <si>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</si>
  <si>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</si>
  <si>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</si>
  <si>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</si>
  <si>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</si>
  <si>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</si>
  <si>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</si>
  <si>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</si>
  <si>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</si>
  <si>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</si>
  <si>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</si>
  <si>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</si>
  <si>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</si>
  <si>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</si>
  <si>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</si>
  <si>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</si>
  <si>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</si>
  <si>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</si>
  <si>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</si>
  <si>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</si>
  <si>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</si>
  <si>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</si>
  <si>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</si>
  <si>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</si>
  <si>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</si>
  <si>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</si>
  <si>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</si>
  <si>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</si>
  <si>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</si>
  <si>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</si>
  <si>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</si>
  <si>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</si>
  <si>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</si>
  <si>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</si>
  <si>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</si>
  <si>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</si>
  <si>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</si>
  <si>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</si>
  <si>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</si>
  <si>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</si>
  <si>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</si>
  <si>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</si>
  <si>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</si>
  <si>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</si>
  <si>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</si>
  <si>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</si>
  <si>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</si>
  <si>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</si>
  <si>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</si>
  <si>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</si>
  <si>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</si>
  <si>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</si>
  <si>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</si>
  <si>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</si>
  <si>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</si>
  <si>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</si>
  <si>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</si>
  <si>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</si>
  <si>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</si>
  <si>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</si>
  <si>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</si>
  <si>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</si>
  <si>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</si>
  <si>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</si>
  <si>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</si>
  <si>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</si>
  <si>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</si>
  <si>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</si>
  <si>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</si>
  <si>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</si>
  <si>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</si>
  <si>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</si>
  <si>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</si>
  <si>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</si>
  <si>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</si>
  <si>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</si>
  <si>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</si>
  <si>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</si>
  <si>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</si>
  <si>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</si>
  <si>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</si>
  <si>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</si>
  <si>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</si>
  <si>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</si>
  <si>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</si>
  <si>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</si>
  <si>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</si>
  <si>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</si>
  <si>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</si>
  <si>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</si>
  <si>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</si>
  <si>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</si>
  <si>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</si>
  <si>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</si>
  <si>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</si>
  <si>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</si>
  <si>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</si>
  <si>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</si>
  <si>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</si>
  <si>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</si>
  <si>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</si>
  <si>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</si>
  <si>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</si>
  <si>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</si>
  <si>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</si>
  <si>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</si>
  <si>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</si>
  <si>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</si>
  <si>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</si>
  <si>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</si>
  <si>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</si>
  <si>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</si>
  <si>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</si>
  <si>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</si>
  <si>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</si>
  <si>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</si>
  <si>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</si>
  <si>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</si>
  <si>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</si>
  <si>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</si>
  <si>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</si>
  <si>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</si>
  <si>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</si>
  <si>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</si>
  <si>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</si>
  <si>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</si>
  <si>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</si>
  <si>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</si>
  <si>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</si>
  <si>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</si>
  <si>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</si>
  <si>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</si>
  <si>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</si>
  <si>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</si>
  <si>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</si>
  <si>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</si>
  <si>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</si>
  <si>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</si>
  <si>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</si>
  <si>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</si>
  <si>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</si>
  <si>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</si>
  <si>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</si>
  <si>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</si>
  <si>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</si>
  <si>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</si>
  <si>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</si>
  <si>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</si>
  <si>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</si>
  <si>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</si>
  <si>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</si>
  <si>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</si>
  <si>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</si>
  <si>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</si>
  <si>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</si>
  <si>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</si>
  <si>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</si>
  <si>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</si>
  <si>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</si>
  <si>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</si>
  <si>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</si>
  <si>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</si>
  <si>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</si>
  <si>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</si>
  <si>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</si>
  <si>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</si>
  <si>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</si>
  <si>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</si>
  <si>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</si>
  <si>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</si>
  <si>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</si>
  <si>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</si>
  <si>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</si>
  <si>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</si>
  <si>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</si>
  <si>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</si>
  <si>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</si>
  <si>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</si>
  <si>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</si>
  <si>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</si>
  <si>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</si>
  <si>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</si>
  <si>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</si>
  <si>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</si>
  <si>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</si>
  <si>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</si>
  <si>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</si>
  <si>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</si>
  <si>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</si>
  <si>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</si>
  <si>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</si>
  <si>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</si>
  <si>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</si>
  <si>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</si>
  <si>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</si>
  <si>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</si>
  <si>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</si>
  <si>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</si>
  <si>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</si>
  <si>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</si>
  <si>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</si>
  <si>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</si>
  <si>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</si>
  <si>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</si>
  <si>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</si>
  <si>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</si>
  <si>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</si>
  <si>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</si>
  <si>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</si>
  <si>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</si>
  <si>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</si>
  <si>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</si>
  <si>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</si>
  <si>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</si>
  <si>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</si>
  <si>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</si>
  <si>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</si>
  <si>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</si>
  <si>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</si>
  <si>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</si>
  <si>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</si>
  <si>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</si>
  <si>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</si>
  <si>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</si>
  <si>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</si>
  <si>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</si>
  <si>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</si>
  <si>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</si>
  <si>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</si>
  <si>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</si>
  <si>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</si>
  <si>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</si>
  <si>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</si>
  <si>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</si>
  <si>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</si>
  <si>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</si>
  <si>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</si>
  <si>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</si>
  <si>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</si>
  <si>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</si>
  <si>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</si>
  <si>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</si>
  <si>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</si>
  <si>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</si>
  <si>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</si>
  <si>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</si>
  <si>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</si>
  <si>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</si>
  <si>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</si>
  <si>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</si>
  <si>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</si>
  <si>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</si>
  <si>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</si>
  <si>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</si>
  <si>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</si>
  <si>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</si>
  <si>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</si>
  <si>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</si>
  <si>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</si>
  <si>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</si>
  <si>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</si>
  <si>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</si>
  <si>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</si>
  <si>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</si>
  <si>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</si>
  <si>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</si>
  <si>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</si>
  <si>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</si>
  <si>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</si>
  <si>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</si>
  <si>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</si>
  <si>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</si>
  <si>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</si>
  <si>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</si>
  <si>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</si>
  <si>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</si>
  <si>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</si>
  <si>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</si>
  <si>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</si>
  <si>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</si>
  <si>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</si>
  <si>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</si>
  <si>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</si>
  <si>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</si>
  <si>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</si>
  <si>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</si>
  <si>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</si>
  <si>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</si>
  <si>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</si>
  <si>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</si>
  <si>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</si>
  <si>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</si>
  <si>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</si>
  <si>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</si>
  <si>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</si>
  <si>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</si>
  <si>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</si>
  <si>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</si>
  <si>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</si>
  <si>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</si>
  <si>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</si>
  <si>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</si>
  <si>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</si>
  <si>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</si>
  <si>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</si>
  <si>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</si>
  <si>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</si>
  <si>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</si>
  <si>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</si>
  <si>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</si>
  <si>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</si>
  <si>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</si>
  <si>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</si>
  <si>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</si>
  <si>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</si>
  <si>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</si>
  <si>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</si>
  <si>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</si>
  <si>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</si>
  <si>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</si>
  <si>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</si>
  <si>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</si>
  <si>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</si>
  <si>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</si>
  <si>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</si>
  <si>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</si>
  <si>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</si>
  <si>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</si>
  <si>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</si>
  <si>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</si>
  <si>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</si>
  <si>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</si>
  <si>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</si>
  <si>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</si>
  <si>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</si>
  <si>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</si>
  <si>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</si>
  <si>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</si>
  <si>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</si>
  <si>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</si>
  <si>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</si>
  <si>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</si>
  <si>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</si>
  <si>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</si>
  <si>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</si>
  <si>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</si>
  <si>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</si>
  <si>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</si>
  <si>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</si>
  <si>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</si>
  <si>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</si>
  <si>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</si>
  <si>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</si>
  <si>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</si>
  <si>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</si>
  <si>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</si>
  <si>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</si>
  <si>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</si>
  <si>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</si>
  <si>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</si>
  <si>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</si>
  <si>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</si>
  <si>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</si>
  <si>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</si>
  <si>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</si>
  <si>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</si>
  <si>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</si>
  <si>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</si>
  <si>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</si>
  <si>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</si>
  <si>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</si>
  <si>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</si>
  <si>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</si>
  <si>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</si>
  <si>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</si>
  <si>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</si>
  <si>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</si>
  <si>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</si>
  <si>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</si>
  <si>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</si>
  <si>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</si>
  <si>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</si>
  <si>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</si>
  <si>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</si>
  <si>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</si>
  <si>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</si>
  <si>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</si>
  <si>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</si>
  <si>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</si>
  <si>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</si>
  <si>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</si>
  <si>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</si>
  <si>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</si>
  <si>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</si>
  <si>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</si>
  <si>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</si>
  <si>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</si>
  <si>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</si>
  <si>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</si>
  <si>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</si>
  <si>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</si>
  <si>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</si>
  <si>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</si>
  <si>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</si>
  <si>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</si>
  <si>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</si>
  <si>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</si>
  <si>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</si>
  <si>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</si>
  <si>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</si>
  <si>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</si>
  <si>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</si>
  <si>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</si>
  <si>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</si>
  <si>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</si>
  <si>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</si>
  <si>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</si>
  <si>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</si>
  <si>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</si>
  <si>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</si>
  <si>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</si>
  <si>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</si>
  <si>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</si>
  <si>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</si>
  <si>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</si>
  <si>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</si>
  <si>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</si>
  <si>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</si>
  <si>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</si>
  <si>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</si>
  <si>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</si>
  <si>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</si>
  <si>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</si>
  <si>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</si>
  <si>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</si>
  <si>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</si>
  <si>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</si>
  <si>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</si>
  <si>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</si>
  <si>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</si>
  <si>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</si>
  <si>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</si>
  <si>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</si>
  <si>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</si>
  <si>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</si>
  <si>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</si>
  <si>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</si>
  <si>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</si>
  <si>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</si>
  <si>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</si>
  <si>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</si>
  <si>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</si>
  <si>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</si>
  <si>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</si>
  <si>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</si>
  <si>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</si>
  <si>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</si>
  <si>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</si>
  <si>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</si>
  <si>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</si>
  <si>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</si>
  <si>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</si>
  <si>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</si>
  <si>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</si>
  <si>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</si>
  <si>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</si>
  <si>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</si>
  <si>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</si>
  <si>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</si>
  <si>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</si>
  <si>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</si>
  <si>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</si>
  <si>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</si>
  <si>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</si>
  <si>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</si>
  <si>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</si>
  <si>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</si>
  <si>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</si>
  <si>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</si>
  <si>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</si>
  <si>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</si>
  <si>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</si>
  <si>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</si>
  <si>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</si>
  <si>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</si>
  <si>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</si>
  <si>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</si>
  <si>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</si>
  <si>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</si>
  <si>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</si>
  <si>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</si>
  <si>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</si>
  <si>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</si>
  <si>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</si>
  <si>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</si>
  <si>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</si>
  <si>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</si>
  <si>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</si>
  <si>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</si>
  <si>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</si>
  <si>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</si>
  <si>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</si>
  <si>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</si>
  <si>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</si>
  <si>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</si>
  <si>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</si>
  <si>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</si>
  <si>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</si>
  <si>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</si>
  <si>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</si>
  <si>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</si>
  <si>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</si>
  <si>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</si>
  <si>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</si>
  <si>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</si>
  <si>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</si>
  <si>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</si>
  <si>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</si>
  <si>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</si>
  <si>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</si>
  <si>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</si>
  <si>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</si>
  <si>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</si>
  <si>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</si>
  <si>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</si>
  <si>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</si>
  <si>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</si>
  <si>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</si>
  <si>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</si>
  <si>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</si>
  <si>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</si>
  <si>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</si>
  <si>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</si>
  <si>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</si>
  <si>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</si>
  <si>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</si>
  <si>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</si>
  <si>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</si>
  <si>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</si>
  <si>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</si>
  <si>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</si>
  <si>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</si>
  <si>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</si>
  <si>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</si>
  <si>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</si>
  <si>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</si>
  <si>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</si>
  <si>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</si>
  <si>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</si>
  <si>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</si>
  <si>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</si>
  <si>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</si>
  <si>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</si>
  <si>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</si>
  <si>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</si>
  <si>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</si>
  <si>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</si>
  <si>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</si>
  <si>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</si>
  <si>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</si>
  <si>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</si>
  <si>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</si>
  <si>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</si>
  <si>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</si>
  <si>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</si>
  <si>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</si>
  <si>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</si>
  <si>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</si>
  <si>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</si>
  <si>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</si>
  <si>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</si>
  <si>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</si>
  <si>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</si>
  <si>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</si>
  <si>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</si>
  <si>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</si>
  <si>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</si>
  <si>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</si>
  <si>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</si>
  <si>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</si>
  <si>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</si>
  <si>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</si>
  <si>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</si>
  <si>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</si>
  <si>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</si>
  <si>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</si>
  <si>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</si>
  <si>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</si>
  <si>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</si>
  <si>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</si>
  <si>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</si>
  <si>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</si>
  <si>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</si>
  <si>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</si>
  <si>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</si>
  <si>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</si>
  <si>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</si>
  <si>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</si>
  <si>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</si>
  <si>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</si>
  <si>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</si>
  <si>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</si>
  <si>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</si>
  <si>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</si>
  <si>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</si>
  <si>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</si>
  <si>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</si>
  <si>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</si>
  <si>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</si>
  <si>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</si>
  <si>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</si>
  <si>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</si>
  <si>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</si>
  <si>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</si>
  <si>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</si>
  <si>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</si>
  <si>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</si>
  <si>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</si>
  <si>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</si>
  <si>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</si>
  <si>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</si>
  <si>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</si>
  <si>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</si>
  <si>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</si>
  <si>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</si>
  <si>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</si>
  <si>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</si>
  <si>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</si>
  <si>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</si>
  <si>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</si>
  <si>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</si>
  <si>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</si>
  <si>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</si>
  <si>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</si>
  <si>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</si>
  <si>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</si>
  <si>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</si>
  <si>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</si>
  <si>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</si>
  <si>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</si>
  <si>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</si>
  <si>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</si>
  <si>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</si>
  <si>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</si>
  <si>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</si>
  <si>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</si>
  <si>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</si>
  <si>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</si>
  <si>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</si>
  <si>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</si>
  <si>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</si>
  <si>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</si>
  <si>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</si>
  <si>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</si>
  <si>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</si>
  <si>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</si>
  <si>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</si>
  <si>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</si>
  <si>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</si>
  <si>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</si>
  <si>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</si>
  <si>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</si>
  <si>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</si>
  <si>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</si>
  <si>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</si>
  <si>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</si>
  <si>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</si>
  <si>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</si>
  <si>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</si>
  <si>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</si>
  <si>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</si>
  <si>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</si>
  <si>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</si>
  <si>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</si>
  <si>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</si>
  <si>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</si>
  <si>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</si>
  <si>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</si>
  <si>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</si>
  <si>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</si>
  <si>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</si>
  <si>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</si>
  <si>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</si>
  <si>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</si>
  <si>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</si>
  <si>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</si>
  <si>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</si>
  <si>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</si>
  <si>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</si>
  <si>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</si>
  <si>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</si>
  <si>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</si>
  <si>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</si>
  <si>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</si>
  <si>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</si>
  <si>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</si>
  <si>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</si>
  <si>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</si>
  <si>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</si>
  <si>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</si>
  <si>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</si>
  <si>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</si>
  <si>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</si>
  <si>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</si>
  <si>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</si>
  <si>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</si>
  <si>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</si>
  <si>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</si>
  <si>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</si>
  <si>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</si>
  <si>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</si>
  <si>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</si>
  <si>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</si>
  <si>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</si>
  <si>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</si>
  <si>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</si>
  <si>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</si>
  <si>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</si>
  <si>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</si>
  <si>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</si>
  <si>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</si>
  <si>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</si>
  <si>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</si>
  <si>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</si>
  <si>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</si>
  <si>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</si>
  <si>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</si>
  <si>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</si>
  <si>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</si>
  <si>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</si>
  <si>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</si>
  <si>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</si>
  <si>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</si>
  <si>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</si>
  <si>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</si>
  <si>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</si>
  <si>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</si>
  <si>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</si>
  <si>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</si>
  <si>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</si>
  <si>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</si>
  <si>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</si>
  <si>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</si>
  <si>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</si>
  <si>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</si>
  <si>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</si>
  <si>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</si>
  <si>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</si>
  <si>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</si>
  <si>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</si>
  <si>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</si>
  <si>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</si>
  <si>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</si>
  <si>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</si>
  <si>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</si>
  <si>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</si>
  <si>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</si>
  <si>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</si>
  <si>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</si>
  <si>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</si>
  <si>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</si>
  <si>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</si>
  <si>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</si>
  <si>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</si>
  <si>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</si>
  <si>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</si>
  <si>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</si>
  <si>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</si>
  <si>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</si>
  <si>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</si>
  <si>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</si>
  <si>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</si>
  <si>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</si>
  <si>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</si>
  <si>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</si>
  <si>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</si>
  <si>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</si>
  <si>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</si>
  <si>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</si>
  <si>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</si>
  <si>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</si>
  <si>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</si>
  <si>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</si>
  <si>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</si>
  <si>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</si>
  <si>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</si>
  <si>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</si>
  <si>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</si>
  <si>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</si>
  <si>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</si>
  <si>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</si>
  <si>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</si>
  <si>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</si>
  <si>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</si>
  <si>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</si>
  <si>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</si>
  <si>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</si>
  <si>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</si>
  <si>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</si>
  <si>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</si>
  <si>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</si>
  <si>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</si>
  <si>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</si>
  <si>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</si>
  <si>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</si>
  <si>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</si>
  <si>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</si>
  <si>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</si>
  <si>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</si>
  <si>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</si>
  <si>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</si>
  <si>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</si>
  <si>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</si>
  <si>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</si>
  <si>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</si>
  <si>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</si>
  <si>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</si>
  <si>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</si>
  <si>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</si>
  <si>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</si>
  <si>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</si>
  <si>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</si>
  <si>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</si>
  <si>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</si>
  <si>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</si>
  <si>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</si>
  <si>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</si>
  <si>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</si>
  <si>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</si>
  <si>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</si>
  <si>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</si>
  <si>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</si>
  <si>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</si>
  <si>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</si>
  <si>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</si>
  <si>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</si>
  <si>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</si>
  <si>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</si>
  <si>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</si>
  <si>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</si>
  <si>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</si>
  <si>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</si>
  <si>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</si>
  <si>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</si>
  <si>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</si>
  <si>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</si>
  <si>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</si>
  <si>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</si>
  <si>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</si>
  <si>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</si>
  <si>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</si>
  <si>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</si>
  <si>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</si>
  <si>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</si>
  <si>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</si>
  <si>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</si>
  <si>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</si>
  <si>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</si>
  <si>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</si>
  <si>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</si>
  <si>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</si>
  <si>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</si>
  <si>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</si>
  <si>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</si>
  <si>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</si>
  <si>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</si>
  <si>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</si>
  <si>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</si>
  <si>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</si>
  <si>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</si>
  <si>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</si>
  <si>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</si>
  <si>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</si>
  <si>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</si>
  <si>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</si>
  <si>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</si>
  <si>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</si>
  <si>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</si>
  <si>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</si>
  <si>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</si>
  <si>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</si>
  <si>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</si>
  <si>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</si>
  <si>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</si>
  <si>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</si>
  <si>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</si>
  <si>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</si>
  <si>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</si>
  <si>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</si>
  <si>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</si>
  <si>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</si>
  <si>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</si>
  <si>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</si>
  <si>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</si>
  <si>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</si>
  <si>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</si>
  <si>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</si>
  <si>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</si>
  <si>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</si>
  <si>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</si>
  <si>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</si>
  <si>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</si>
  <si>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</si>
  <si>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</si>
  <si>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</si>
  <si>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</si>
  <si>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</si>
  <si>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</si>
  <si>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</si>
  <si>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</si>
  <si>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</si>
  <si>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</si>
  <si>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</si>
  <si>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</si>
  <si>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</si>
  <si>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</si>
  <si>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</si>
  <si>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</si>
  <si>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</si>
  <si>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</si>
  <si>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</si>
  <si>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</si>
  <si>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</si>
  <si>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</si>
  <si>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</si>
  <si>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</si>
  <si>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</si>
  <si>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</si>
  <si>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</si>
  <si>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</si>
  <si>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</si>
  <si>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</si>
  <si>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</si>
  <si>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</si>
  <si>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</si>
  <si>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</si>
  <si>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</si>
  <si>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</si>
  <si>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</si>
  <si>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</si>
  <si>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</si>
  <si>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</si>
  <si>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</si>
  <si>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</si>
  <si>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</si>
  <si>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</si>
  <si>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</si>
  <si>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</si>
  <si>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</si>
  <si>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</si>
  <si>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</si>
  <si>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</si>
  <si>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</si>
  <si>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</si>
  <si>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</si>
  <si>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</si>
  <si>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</si>
  <si>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</si>
  <si>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</si>
  <si>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</si>
  <si>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</si>
  <si>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</si>
  <si>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</si>
  <si>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</si>
  <si>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</si>
  <si>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</si>
  <si>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</si>
  <si>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</si>
  <si>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</si>
  <si>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</si>
  <si>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</si>
  <si>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</si>
  <si>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</si>
  <si>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</si>
  <si>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</si>
  <si>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</si>
  <si>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</si>
  <si>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</si>
  <si>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</si>
  <si>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</si>
  <si>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</si>
  <si>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</si>
  <si>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</si>
  <si>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</si>
  <si>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</si>
  <si>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</si>
  <si>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</si>
  <si>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</si>
  <si>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</si>
  <si>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</si>
  <si>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</si>
  <si>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</si>
  <si>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</si>
  <si>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</si>
  <si>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</si>
  <si>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</si>
  <si>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</si>
  <si>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</si>
  <si>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</si>
  <si>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</si>
  <si>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</si>
  <si>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</si>
  <si>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</si>
  <si>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</si>
  <si>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</si>
  <si>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</si>
  <si>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</si>
  <si>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</si>
  <si>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</si>
  <si>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</si>
  <si>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</si>
  <si>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</si>
  <si>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</si>
  <si>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</si>
  <si>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</si>
  <si>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</si>
  <si>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</si>
  <si>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</si>
  <si>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</si>
  <si>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</si>
  <si>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</si>
  <si>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</si>
  <si>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</si>
  <si>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</si>
  <si>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</si>
  <si>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</si>
  <si>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</si>
  <si>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</si>
  <si>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</si>
  <si>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</si>
  <si>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</si>
  <si>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</si>
  <si>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</si>
  <si>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</si>
  <si>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</si>
  <si>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</si>
  <si>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</si>
  <si>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</si>
  <si>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</si>
  <si>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</si>
  <si>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</si>
  <si>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</si>
  <si>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</si>
  <si>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</si>
  <si>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</si>
  <si>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</si>
  <si>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</si>
  <si>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</si>
  <si>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</si>
  <si>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</si>
  <si>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</si>
  <si>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</si>
  <si>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</si>
  <si>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</si>
  <si>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</si>
  <si>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</si>
  <si>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</si>
  <si>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</si>
  <si>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</si>
  <si>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</si>
  <si>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</si>
  <si>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</si>
  <si>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</si>
  <si>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</si>
  <si>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</si>
  <si>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</si>
  <si>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</si>
  <si>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</si>
  <si>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</si>
  <si>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</si>
  <si>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</si>
  <si>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</si>
  <si>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</si>
  <si>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</si>
  <si>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</si>
  <si>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</si>
  <si>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</si>
  <si>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</si>
  <si>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</si>
  <si>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</si>
  <si>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</si>
  <si>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</si>
  <si>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</si>
  <si>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</si>
  <si>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</si>
  <si>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</si>
  <si>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</si>
  <si>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</si>
  <si>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</si>
  <si>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</si>
  <si>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</si>
  <si>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</si>
  <si>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</si>
  <si>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</si>
  <si>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</si>
  <si>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</si>
  <si>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</si>
  <si>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</si>
  <si>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</si>
  <si>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</si>
  <si>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</si>
  <si>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</si>
  <si>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</si>
  <si>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</si>
  <si>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</si>
  <si>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</si>
  <si>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</si>
  <si>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</si>
  <si>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</si>
  <si>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</si>
  <si>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</si>
  <si>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</si>
  <si>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</si>
  <si>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</si>
  <si>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</si>
  <si>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</si>
  <si>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</si>
  <si>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</si>
  <si>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</si>
  <si>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</si>
  <si>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</si>
  <si>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</si>
  <si>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</si>
  <si>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</si>
  <si>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</si>
  <si>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</si>
  <si>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</si>
  <si>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</si>
  <si>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</si>
  <si>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</si>
  <si>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</si>
  <si>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</si>
  <si>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</si>
  <si>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</si>
  <si>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</si>
  <si>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</si>
  <si>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</si>
  <si>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</si>
  <si>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</si>
  <si>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</si>
  <si>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</si>
  <si>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</si>
  <si>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</si>
  <si>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</si>
  <si>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</si>
  <si>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</si>
  <si>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</si>
  <si>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</si>
  <si>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</si>
  <si>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</si>
  <si>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</si>
  <si>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</si>
  <si>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</si>
  <si>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</si>
  <si>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</si>
  <si>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</si>
  <si>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</si>
  <si>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</si>
  <si>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</si>
  <si>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</si>
  <si>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</si>
  <si>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</si>
  <si>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</si>
  <si>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</si>
  <si>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</si>
  <si>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</si>
  <si>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</si>
  <si>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</si>
  <si>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</si>
  <si>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</si>
  <si>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</si>
  <si>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</si>
  <si>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</si>
  <si>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</si>
  <si>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</si>
  <si>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</si>
  <si>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</si>
  <si>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</si>
  <si>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</si>
  <si>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</si>
  <si>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</si>
  <si>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</si>
  <si>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</si>
  <si>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</si>
  <si>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</si>
  <si>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</si>
  <si>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</si>
  <si>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</si>
  <si>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</si>
  <si>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</si>
  <si>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</si>
  <si>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</si>
  <si>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</si>
  <si>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</si>
  <si>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</si>
  <si>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</si>
  <si>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</si>
  <si>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</si>
  <si>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</si>
  <si>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</si>
  <si>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</si>
  <si>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</si>
  <si>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</si>
  <si>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</si>
  <si>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</si>
  <si>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</si>
  <si>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</si>
  <si>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</si>
  <si>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</si>
  <si>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</si>
  <si>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</si>
  <si>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</si>
  <si>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</si>
  <si>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</si>
  <si>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</si>
  <si>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</si>
  <si>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</si>
  <si>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</si>
  <si>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</si>
  <si>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</si>
  <si>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</si>
  <si>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</si>
  <si>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</si>
  <si>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</si>
  <si>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</si>
  <si>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</si>
  <si>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</si>
  <si>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</si>
  <si>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</si>
  <si>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</si>
  <si>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</si>
  <si>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</si>
  <si>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</si>
  <si>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</si>
  <si>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</si>
  <si>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</si>
  <si>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</si>
  <si>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</si>
  <si>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</si>
  <si>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</si>
  <si>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</si>
  <si>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</si>
  <si>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</si>
  <si>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</si>
  <si>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</si>
  <si>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</si>
  <si>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</si>
  <si>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</si>
  <si>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</si>
  <si>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</si>
  <si>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</si>
  <si>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</si>
  <si>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</si>
  <si>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</si>
  <si>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</si>
  <si>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</si>
  <si>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</si>
  <si>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</si>
  <si>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</si>
  <si>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</si>
  <si>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</si>
  <si>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</si>
  <si>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</si>
  <si>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</si>
  <si>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</si>
  <si>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</si>
  <si>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</si>
  <si>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</si>
  <si>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</si>
  <si>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</si>
  <si>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</si>
  <si>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</si>
  <si>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</si>
  <si>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</si>
  <si>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</si>
  <si>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</si>
  <si>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</si>
  <si>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</si>
  <si>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</si>
  <si>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</si>
  <si>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</si>
  <si>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</si>
  <si>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</si>
  <si>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</si>
  <si>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</si>
  <si>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</si>
  <si>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</si>
  <si>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</si>
  <si>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</si>
  <si>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</si>
  <si>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</si>
  <si>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</si>
  <si>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</si>
  <si>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</si>
  <si>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</si>
  <si>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</si>
  <si>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</si>
  <si>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</si>
  <si>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</si>
  <si>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</si>
  <si>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</si>
  <si>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</si>
  <si>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</si>
  <si>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</si>
  <si>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</si>
  <si>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</si>
  <si>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</si>
  <si>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</si>
  <si>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</si>
  <si>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</si>
  <si>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</si>
  <si>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</si>
  <si>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</si>
  <si>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</si>
  <si>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</si>
  <si>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</si>
  <si>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</si>
  <si>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</si>
  <si>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</si>
  <si>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</si>
  <si>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</si>
  <si>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</si>
  <si>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</si>
  <si>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</si>
  <si>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</si>
  <si>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</si>
  <si>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</si>
  <si>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</si>
  <si>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</si>
  <si>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</si>
  <si>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</si>
  <si>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</si>
  <si>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</si>
  <si>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</si>
  <si>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</si>
  <si>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</si>
  <si>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</si>
  <si>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</si>
  <si>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</si>
  <si>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</si>
  <si>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</si>
  <si>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</si>
  <si>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</si>
  <si>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</si>
  <si>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</si>
  <si>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</si>
  <si>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</si>
  <si>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</si>
  <si>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</si>
  <si>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</si>
  <si>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</si>
  <si>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</si>
  <si>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</si>
  <si>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</si>
  <si>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</si>
  <si>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</si>
  <si>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</si>
  <si>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</si>
  <si>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</si>
  <si>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</si>
  <si>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</si>
  <si>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</si>
  <si>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</si>
  <si>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</si>
  <si>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</si>
  <si>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</si>
  <si>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</si>
  <si>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</si>
  <si>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</si>
  <si>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</si>
  <si>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</si>
  <si>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</si>
  <si>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</si>
  <si>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</si>
  <si>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</si>
  <si>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</si>
  <si>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</si>
  <si>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</si>
  <si>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</si>
  <si>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</si>
  <si>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</si>
  <si>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</si>
  <si>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</si>
  <si>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</si>
  <si>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</si>
  <si>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</si>
  <si>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</si>
  <si>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</si>
  <si>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</si>
  <si>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</si>
  <si>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</si>
  <si>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</si>
  <si>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</si>
  <si>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</si>
  <si>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</si>
  <si>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</si>
  <si>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</si>
  <si>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</si>
  <si>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</si>
  <si>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</si>
  <si>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</si>
  <si>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</si>
  <si>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</si>
  <si>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</si>
  <si>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</si>
  <si>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</si>
  <si>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</si>
  <si>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</si>
  <si>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</si>
  <si>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</si>
  <si>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</si>
  <si>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</si>
  <si>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</si>
  <si>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</si>
  <si>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</si>
  <si>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</si>
  <si>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</si>
  <si>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</si>
  <si>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</si>
  <si>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</si>
  <si>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</si>
  <si>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</si>
  <si>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</si>
  <si>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</si>
  <si>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</si>
  <si>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</si>
  <si>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</si>
  <si>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</si>
  <si>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</si>
  <si>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</si>
  <si>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</si>
  <si>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</si>
  <si>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</si>
  <si>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</si>
  <si>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</si>
  <si>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</si>
  <si>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</si>
  <si>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</si>
  <si>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</si>
  <si>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</si>
  <si>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</si>
  <si>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</si>
  <si>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</si>
  <si>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</si>
  <si>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</si>
  <si>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</si>
  <si>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</si>
  <si>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</si>
  <si>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</si>
  <si>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</si>
  <si>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</si>
  <si>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</si>
  <si>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</si>
  <si>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</si>
  <si>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</si>
  <si>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</si>
  <si>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</si>
  <si>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</si>
  <si>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</si>
  <si>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</si>
  <si>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</si>
  <si>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</si>
  <si>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</si>
  <si>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</si>
  <si>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</si>
  <si>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</si>
  <si>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</si>
  <si>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</si>
  <si>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</si>
  <si>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</si>
  <si>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</si>
  <si>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</si>
  <si>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</si>
  <si>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</si>
  <si>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</si>
  <si>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</si>
  <si>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</si>
  <si>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</si>
  <si>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</si>
  <si>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</si>
  <si>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</si>
  <si>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</si>
  <si>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</si>
  <si>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</si>
  <si>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</si>
  <si>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</si>
  <si>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</si>
  <si>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</si>
  <si>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</si>
  <si>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</si>
  <si>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</si>
  <si>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</si>
  <si>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</si>
  <si>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</si>
  <si>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</si>
  <si>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</si>
  <si>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</si>
  <si>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</si>
  <si>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</si>
  <si>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</si>
  <si>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</si>
  <si>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</si>
  <si>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</si>
  <si>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</si>
  <si>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</si>
  <si>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</si>
  <si>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</si>
  <si>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</si>
  <si>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</si>
  <si>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</si>
  <si>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</si>
  <si>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</si>
  <si>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</si>
  <si>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</si>
  <si>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</si>
  <si>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</si>
  <si>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</si>
  <si>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</si>
  <si>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</si>
  <si>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</si>
  <si>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</si>
  <si>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</si>
  <si>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</si>
  <si>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</si>
  <si>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</si>
  <si>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</si>
  <si>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</si>
  <si>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</si>
  <si>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</si>
  <si>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</si>
  <si>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</si>
  <si>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</si>
  <si>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</si>
  <si>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</si>
  <si>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</si>
  <si>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</si>
  <si>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</si>
  <si>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</si>
  <si>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</si>
  <si>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</si>
  <si>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</si>
  <si>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</si>
  <si>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</si>
  <si>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</si>
  <si>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</si>
  <si>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</si>
  <si>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</si>
  <si>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</si>
  <si>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</si>
  <si>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</si>
  <si>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</si>
  <si>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</si>
  <si>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</si>
  <si>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</si>
  <si>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</si>
  <si>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</si>
  <si>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</si>
  <si>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</si>
  <si>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</si>
  <si>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</si>
  <si>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</si>
  <si>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</si>
  <si>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</si>
  <si>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</si>
  <si>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</si>
  <si>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</si>
  <si>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</si>
  <si>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</si>
  <si>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</si>
  <si>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</si>
  <si>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</si>
  <si>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</si>
  <si>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</si>
  <si>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</si>
  <si>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</si>
  <si>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</si>
  <si>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</si>
  <si>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</si>
  <si>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</si>
  <si>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</si>
  <si>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</si>
  <si>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</si>
  <si>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</si>
  <si>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</si>
  <si>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</si>
  <si>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</si>
  <si>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</si>
  <si>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</si>
  <si>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</si>
  <si>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</si>
  <si>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</si>
  <si>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</si>
  <si>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</si>
  <si>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</si>
  <si>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</si>
  <si>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</si>
  <si>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</si>
  <si>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</si>
  <si>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</si>
  <si>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</si>
  <si>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</si>
  <si>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</si>
  <si>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</si>
  <si>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</si>
  <si>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</si>
  <si>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</si>
  <si>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</si>
  <si>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</si>
  <si>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</si>
  <si>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</si>
  <si>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</si>
  <si>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</si>
  <si>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</si>
  <si>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</si>
  <si>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</si>
  <si>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</si>
  <si>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</si>
  <si>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</si>
  <si>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</si>
  <si>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</si>
  <si>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</si>
  <si>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</si>
  <si>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</si>
  <si>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</si>
  <si>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</si>
  <si>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</si>
  <si>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</si>
  <si>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</si>
  <si>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</si>
  <si>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</si>
  <si>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</si>
  <si>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</si>
  <si>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</si>
  <si>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</si>
  <si>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</si>
  <si>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</si>
  <si>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</si>
  <si>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</si>
  <si>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</si>
  <si>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</si>
  <si>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</si>
  <si>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</si>
  <si>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</si>
  <si>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</si>
  <si>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</si>
  <si>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</si>
  <si>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</si>
  <si>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</si>
  <si>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</si>
  <si>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</si>
  <si>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</si>
  <si>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</si>
  <si>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</si>
  <si>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</si>
  <si>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</si>
  <si>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</si>
  <si>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</si>
  <si>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</si>
  <si>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</si>
  <si>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</si>
  <si>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</si>
  <si>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</si>
  <si>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</si>
  <si>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</si>
  <si>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</si>
  <si>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</si>
  <si>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</si>
  <si>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</si>
  <si>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</si>
  <si>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</si>
  <si>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</si>
  <si>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</si>
  <si>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</si>
  <si>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</si>
  <si>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</si>
  <si>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</si>
  <si>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</si>
  <si>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</si>
  <si>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</si>
  <si>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</si>
  <si>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</si>
  <si>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</si>
  <si>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</si>
  <si>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</si>
  <si>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</si>
  <si>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</si>
  <si>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</si>
  <si>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</si>
  <si>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</si>
  <si>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</si>
  <si>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</si>
  <si>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</si>
  <si>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</si>
  <si>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</si>
  <si>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</si>
  <si>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</si>
  <si>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</si>
  <si>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</si>
  <si>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</si>
  <si>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</si>
  <si>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</si>
  <si>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</si>
  <si>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</si>
  <si>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</si>
  <si>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</si>
  <si>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</si>
  <si>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</si>
  <si>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</si>
  <si>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</si>
  <si>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</si>
  <si>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</si>
  <si>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</si>
  <si>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</si>
  <si>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</si>
  <si>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</si>
  <si>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</si>
  <si>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</si>
  <si>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</si>
  <si>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</si>
  <si>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</si>
  <si>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</si>
  <si>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</si>
  <si>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</si>
  <si>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</si>
  <si>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</si>
  <si>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</si>
  <si>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</si>
  <si>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</si>
  <si>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</si>
  <si>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</si>
  <si>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</si>
  <si>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</si>
  <si>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</si>
  <si>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</si>
  <si>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</si>
  <si>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</si>
  <si>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</si>
  <si>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</si>
  <si>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</si>
  <si>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</si>
  <si>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</si>
  <si>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</si>
  <si>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</si>
  <si>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</si>
  <si>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</si>
  <si>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</si>
  <si>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</si>
  <si>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</si>
  <si>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</si>
  <si>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</si>
  <si>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</si>
  <si>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</si>
  <si>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</si>
  <si>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</si>
  <si>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</si>
  <si>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</si>
  <si>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</si>
  <si>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</si>
  <si>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</si>
  <si>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</si>
  <si>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</si>
  <si>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</si>
  <si>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</si>
  <si>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</si>
  <si>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</si>
  <si>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</si>
  <si>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</si>
  <si>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</si>
  <si>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</si>
  <si>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</si>
  <si>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</si>
  <si>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</si>
  <si>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</si>
  <si>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</si>
  <si>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</si>
  <si>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</si>
  <si>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</si>
  <si>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</si>
  <si>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</si>
  <si>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</si>
  <si>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</si>
  <si>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</si>
  <si>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</si>
  <si>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</si>
  <si>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</si>
  <si>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</si>
  <si>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</si>
  <si>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</si>
  <si>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</si>
  <si>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</si>
  <si>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</si>
  <si>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</si>
  <si>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</si>
  <si>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</si>
  <si>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</si>
  <si>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</si>
  <si>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</si>
  <si>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</si>
  <si>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</si>
  <si>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</si>
  <si>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</si>
  <si>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</si>
  <si>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</si>
  <si>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</si>
  <si>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</si>
  <si>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</si>
  <si>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</si>
  <si>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</si>
  <si>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</si>
  <si>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</si>
  <si>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</si>
  <si>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</si>
  <si>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</si>
  <si>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</si>
  <si>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</si>
  <si>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</si>
  <si>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</si>
  <si>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</si>
  <si>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</si>
  <si>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</si>
  <si>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</si>
  <si>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</si>
  <si>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</si>
  <si>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</si>
  <si>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</si>
  <si>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</si>
  <si>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</si>
  <si>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</si>
  <si>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</si>
  <si>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</si>
  <si>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</si>
  <si>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</si>
  <si>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</si>
  <si>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</si>
  <si>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</si>
  <si>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</si>
  <si>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</si>
  <si>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</si>
  <si>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</si>
  <si>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</si>
  <si>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</si>
  <si>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</si>
  <si>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</si>
  <si>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</si>
  <si>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</si>
  <si>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</si>
  <si>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</si>
  <si>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</si>
  <si>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</si>
  <si>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</si>
  <si>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</si>
  <si>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</si>
  <si>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</si>
  <si>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</si>
  <si>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</si>
  <si>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</si>
  <si>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</si>
  <si>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</si>
  <si>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</si>
  <si>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</si>
  <si>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</si>
  <si>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</si>
  <si>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</si>
  <si>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</si>
  <si>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</si>
  <si>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</si>
  <si>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</si>
  <si>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</si>
  <si>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</si>
  <si>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</si>
  <si>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</si>
  <si>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</si>
  <si>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</si>
  <si>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</si>
  <si>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</si>
  <si>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</si>
  <si>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</si>
  <si>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</si>
  <si>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</si>
  <si>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</si>
  <si>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</si>
  <si>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</si>
  <si>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</si>
  <si>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</si>
  <si>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</si>
  <si>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</si>
  <si>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</si>
  <si>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</si>
  <si>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</si>
  <si>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</si>
  <si>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</si>
  <si>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</si>
  <si>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</si>
  <si>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</si>
  <si>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</si>
  <si>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</si>
  <si>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</si>
  <si>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</si>
  <si>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</si>
  <si>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</si>
  <si>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</si>
  <si>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</si>
  <si>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</si>
  <si>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</si>
  <si>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</si>
  <si>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</si>
  <si>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</si>
  <si>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</si>
  <si>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</si>
  <si>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</si>
  <si>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</si>
  <si>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</si>
  <si>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</si>
  <si>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</si>
  <si>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</si>
  <si>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</si>
  <si>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</si>
  <si>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</si>
  <si>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</si>
  <si>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</si>
  <si>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</si>
  <si>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</si>
  <si>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</si>
  <si>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</si>
  <si>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</si>
  <si>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</si>
  <si>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</si>
  <si>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</si>
  <si>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</si>
  <si>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</si>
  <si>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</si>
  <si>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</si>
  <si>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</si>
  <si>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</si>
  <si>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</si>
  <si>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</si>
  <si>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</si>
  <si>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</si>
  <si>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</si>
  <si>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</si>
  <si>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</si>
  <si>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</si>
  <si>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</si>
  <si>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</si>
  <si>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</si>
  <si>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</si>
  <si>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</si>
  <si>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</si>
  <si>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</si>
  <si>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</si>
  <si>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</si>
  <si>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</si>
  <si>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</si>
  <si>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</si>
  <si>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</si>
  <si>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</si>
  <si>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</si>
  <si>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</si>
  <si>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</si>
  <si>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</si>
  <si>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</si>
  <si>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</si>
  <si>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</si>
  <si>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</si>
  <si>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</si>
  <si>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</si>
  <si>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</si>
  <si>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</si>
  <si>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</si>
  <si>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</si>
  <si>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</si>
  <si>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</si>
  <si>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</si>
  <si>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</si>
  <si>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</si>
  <si>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</si>
  <si>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</si>
  <si>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</si>
  <si>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</si>
  <si>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</si>
  <si>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</si>
  <si>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</si>
  <si>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</si>
  <si>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</si>
  <si>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</si>
  <si>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</si>
  <si>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</si>
  <si>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</si>
  <si>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</si>
  <si>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</si>
  <si>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</si>
  <si>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</si>
  <si>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</si>
  <si>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</si>
  <si>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</si>
  <si>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</si>
  <si>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</si>
  <si>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</si>
  <si>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</si>
  <si>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</si>
  <si>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</si>
  <si>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</si>
  <si>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</si>
  <si>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</si>
  <si>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</si>
  <si>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</si>
  <si>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</si>
  <si>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</si>
  <si>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</si>
  <si>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</si>
  <si>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</si>
  <si>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</si>
  <si>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</si>
  <si>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</si>
  <si>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</si>
  <si>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</si>
  <si>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</si>
  <si>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</si>
  <si>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</si>
  <si>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</si>
  <si>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</si>
  <si>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</si>
  <si>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</si>
  <si>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</si>
  <si>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</si>
  <si>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</si>
  <si>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</si>
  <si>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</si>
  <si>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</si>
  <si>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</si>
  <si>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</si>
  <si>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</si>
  <si>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</si>
  <si>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</si>
  <si>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</si>
  <si>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</si>
  <si>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</si>
  <si>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</si>
  <si>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</si>
  <si>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</si>
  <si>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</si>
  <si>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</si>
  <si>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</si>
  <si>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</si>
  <si>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</si>
  <si>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</si>
  <si>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</si>
  <si>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</si>
  <si>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</si>
  <si>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</si>
  <si>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</si>
  <si>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</si>
  <si>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</si>
  <si>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</si>
  <si>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</si>
  <si>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</si>
  <si>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</si>
  <si>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</si>
  <si>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</si>
  <si>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</si>
  <si>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</si>
  <si>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</si>
  <si>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</si>
  <si>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</si>
  <si>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</si>
  <si>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</si>
  <si>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</si>
  <si>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</si>
  <si>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</si>
  <si>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</si>
  <si>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</si>
  <si>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</si>
  <si>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</si>
  <si>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</si>
  <si>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</si>
  <si>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</si>
  <si>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</si>
  <si>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</si>
  <si>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</si>
  <si>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</si>
  <si>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</si>
  <si>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</si>
  <si>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</si>
  <si>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</si>
  <si>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</si>
  <si>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</si>
  <si>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</si>
  <si>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</si>
  <si>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</si>
  <si>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</si>
  <si>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</si>
  <si>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</si>
  <si>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</si>
  <si>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</si>
  <si>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</si>
  <si>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</si>
  <si>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</si>
  <si>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</si>
  <si>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</si>
  <si>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</si>
  <si>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</si>
  <si>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</si>
  <si>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</si>
  <si>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</si>
  <si>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</si>
  <si>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</si>
  <si>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</si>
  <si>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</si>
  <si>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</si>
  <si>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</si>
  <si>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</si>
  <si>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</si>
  <si>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</si>
  <si>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</si>
  <si>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</si>
  <si>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</si>
  <si>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</si>
  <si>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</si>
  <si>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</si>
  <si>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</si>
  <si>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</si>
  <si>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</si>
  <si>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</si>
  <si>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</si>
  <si>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</si>
  <si>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</si>
  <si>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</si>
  <si>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</si>
  <si>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</si>
  <si>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</si>
  <si>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</si>
  <si>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</si>
  <si>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</si>
  <si>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</si>
  <si>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</si>
  <si>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</si>
  <si>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</si>
  <si>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</si>
  <si>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</si>
  <si>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</si>
  <si>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</si>
  <si>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</si>
  <si>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</si>
  <si>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</si>
  <si>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</si>
  <si>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</si>
  <si>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</si>
  <si>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</si>
  <si>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</si>
  <si>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</si>
  <si>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</si>
  <si>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</si>
  <si>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</si>
  <si>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</si>
  <si>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</si>
  <si>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</si>
  <si>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</si>
  <si>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</si>
  <si>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</si>
  <si>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</si>
  <si>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</si>
  <si>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</si>
  <si>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</si>
  <si>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</si>
  <si>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</si>
  <si>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</si>
  <si>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</si>
  <si>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</si>
  <si>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</si>
  <si>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</si>
  <si>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</si>
  <si>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</si>
  <si>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</si>
  <si>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</si>
  <si>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</si>
  <si>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</si>
  <si>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</si>
  <si>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</si>
  <si>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</si>
  <si>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</si>
  <si>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</si>
  <si>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</si>
  <si>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</si>
  <si>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</si>
  <si>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</si>
  <si>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</si>
  <si>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</si>
  <si>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</si>
  <si>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</si>
  <si>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</si>
  <si>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</si>
  <si>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</si>
  <si>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</si>
  <si>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</si>
  <si>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</si>
  <si>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</si>
  <si>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</si>
  <si>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</si>
  <si>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</si>
  <si>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</si>
  <si>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</si>
  <si>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</si>
  <si>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</si>
  <si>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</si>
  <si>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</si>
  <si>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</si>
  <si>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</si>
  <si>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</si>
  <si>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</si>
  <si>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</si>
  <si>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</si>
  <si>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</si>
  <si>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</si>
  <si>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</si>
  <si>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</si>
  <si>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</si>
  <si>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</si>
  <si>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</si>
  <si>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</si>
  <si>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</si>
  <si>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</si>
  <si>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</si>
  <si>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</si>
  <si>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</si>
  <si>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</si>
  <si>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</si>
  <si>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</si>
  <si>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</si>
  <si>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</si>
  <si>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</si>
  <si>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</si>
  <si>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</si>
  <si>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</si>
  <si>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</si>
  <si>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</si>
  <si>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</si>
  <si>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</si>
  <si>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</si>
  <si>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</si>
  <si>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</si>
  <si>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</si>
  <si>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</si>
  <si>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</si>
  <si>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</si>
  <si>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</si>
  <si>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</si>
  <si>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</si>
  <si>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</si>
  <si>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</si>
  <si>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</si>
  <si>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</si>
  <si>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</si>
  <si>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</si>
  <si>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</si>
  <si>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</si>
  <si>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</si>
  <si>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</si>
  <si>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</si>
  <si>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</si>
  <si>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</si>
  <si>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</si>
  <si>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</si>
  <si>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</si>
  <si>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</si>
  <si>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</si>
  <si>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</si>
  <si>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</si>
  <si>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</si>
  <si>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</si>
  <si>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</si>
  <si>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</si>
  <si>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</si>
  <si>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</si>
  <si>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</si>
  <si>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</si>
  <si>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</si>
  <si>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</si>
  <si>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</si>
  <si>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</si>
  <si>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</si>
  <si>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</si>
  <si>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</si>
  <si>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</si>
  <si>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</si>
  <si>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</si>
  <si>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</si>
  <si>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</si>
  <si>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</si>
  <si>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</si>
  <si>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</si>
  <si>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</si>
  <si>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</si>
  <si>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</si>
  <si>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</si>
  <si>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</si>
  <si>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</si>
  <si>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</si>
  <si>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</si>
  <si>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</si>
  <si>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</si>
  <si>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</si>
  <si>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</si>
  <si>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</si>
  <si>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</si>
  <si>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</si>
  <si>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</si>
  <si>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</si>
  <si>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</si>
  <si>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</si>
  <si>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</si>
  <si>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</si>
  <si>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</si>
  <si>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</si>
  <si>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</si>
  <si>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</si>
  <si>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</si>
  <si>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</si>
  <si>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</si>
  <si>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</si>
  <si>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</si>
  <si>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</si>
  <si>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</si>
  <si>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</si>
  <si>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</si>
  <si>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</si>
  <si>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</si>
  <si>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</si>
  <si>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</si>
  <si>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</si>
  <si>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</si>
  <si>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</si>
  <si>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</si>
  <si>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</si>
  <si>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</si>
  <si>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</si>
  <si>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</si>
  <si>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</si>
  <si>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</si>
  <si>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</si>
  <si>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</si>
  <si>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</si>
  <si>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</si>
  <si>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</si>
  <si>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</si>
  <si>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</si>
  <si>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</si>
  <si>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</si>
  <si>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</si>
  <si>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</si>
  <si>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</si>
  <si>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</si>
  <si>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</si>
  <si>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</si>
  <si>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</si>
  <si>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</si>
  <si>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</si>
  <si>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</si>
  <si>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</si>
  <si>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</si>
  <si>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</si>
  <si>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</si>
  <si>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</si>
  <si>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</si>
  <si>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</si>
  <si>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</si>
  <si>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</si>
  <si>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</si>
  <si>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</si>
  <si>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</si>
  <si>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</si>
  <si>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</si>
  <si>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</si>
  <si>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</si>
  <si>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</si>
  <si>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</si>
  <si>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</si>
  <si>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</si>
  <si>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</si>
  <si>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</si>
  <si>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</si>
  <si>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</si>
  <si>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</si>
  <si>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</si>
  <si>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</si>
  <si>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</si>
  <si>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</si>
  <si>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</si>
  <si>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</si>
  <si>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</si>
  <si>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</si>
  <si>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</si>
  <si>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</si>
  <si>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</si>
  <si>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</si>
  <si>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</si>
  <si>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</si>
  <si>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</si>
  <si>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</si>
  <si>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</si>
  <si>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</si>
  <si>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</si>
  <si>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</si>
  <si>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</si>
  <si>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</si>
  <si>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</si>
  <si>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</si>
  <si>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</si>
  <si>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</si>
  <si>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</si>
  <si>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</si>
  <si>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</si>
  <si>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</si>
  <si>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</si>
  <si>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</si>
  <si>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</si>
  <si>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</si>
  <si>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</si>
  <si>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</si>
  <si>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</si>
  <si>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</si>
  <si>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</si>
  <si>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</si>
  <si>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</si>
  <si>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</si>
  <si>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</si>
  <si>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</si>
  <si>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</si>
  <si>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</si>
  <si>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</si>
  <si>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</si>
  <si>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</si>
  <si>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</si>
  <si>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</si>
  <si>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</si>
  <si>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</si>
  <si>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</si>
  <si>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</si>
  <si>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</si>
  <si>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</si>
  <si>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</si>
  <si>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</si>
  <si>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</si>
  <si>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</si>
  <si>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</si>
  <si>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</si>
  <si>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</si>
  <si>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</si>
  <si>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</si>
  <si>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</si>
  <si>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</si>
  <si>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</si>
  <si>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</si>
  <si>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</si>
  <si>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</si>
  <si>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</si>
  <si>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</si>
  <si>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</si>
  <si>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</si>
  <si>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</si>
  <si>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</si>
  <si>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</si>
  <si>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</si>
  <si>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</si>
  <si>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</si>
  <si>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</si>
  <si>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</si>
  <si>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</si>
  <si>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</si>
  <si>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</si>
  <si>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</si>
  <si>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</si>
  <si>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</si>
  <si>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</si>
  <si>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</si>
  <si>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</si>
  <si>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</si>
  <si>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</si>
  <si>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</si>
  <si>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</si>
  <si>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</si>
  <si>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</si>
  <si>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</si>
  <si>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</si>
  <si>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</si>
  <si>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</si>
  <si>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</si>
  <si>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</si>
  <si>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</si>
  <si>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</si>
  <si>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</si>
  <si>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</si>
  <si>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</si>
  <si>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</si>
  <si>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</si>
  <si>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</si>
  <si>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</si>
  <si>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</si>
  <si>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</si>
  <si>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</si>
  <si>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</si>
  <si>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</si>
  <si>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</si>
  <si>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</si>
  <si>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</si>
  <si>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</si>
  <si>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</si>
  <si>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</si>
  <si>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</si>
  <si>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</si>
  <si>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</si>
  <si>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</si>
  <si>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</si>
  <si>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</si>
  <si>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</si>
  <si>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</si>
  <si>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</si>
  <si>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</si>
  <si>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</si>
  <si>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</si>
  <si>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</si>
  <si>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</si>
  <si>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</si>
  <si>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</si>
  <si>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</si>
  <si>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</si>
  <si>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</si>
  <si>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</si>
  <si>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</si>
  <si>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</si>
  <si>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</si>
  <si>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</si>
  <si>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</si>
  <si>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</si>
  <si>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</si>
  <si>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</si>
  <si>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</si>
  <si>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</si>
  <si>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</si>
  <si>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</si>
  <si>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</si>
  <si>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</si>
  <si>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</si>
  <si>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</si>
  <si>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</si>
  <si>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</si>
  <si>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</si>
  <si>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</si>
  <si>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</si>
  <si>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</si>
  <si>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</si>
  <si>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</si>
  <si>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</si>
  <si>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</si>
  <si>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</si>
  <si>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</si>
  <si>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</si>
  <si>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</si>
  <si>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</si>
  <si>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</si>
  <si>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</si>
  <si>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</si>
  <si>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</si>
  <si>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</si>
  <si>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</si>
  <si>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</si>
  <si>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</si>
  <si>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</si>
  <si>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</si>
  <si>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</si>
  <si>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</si>
  <si>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</si>
  <si>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</si>
  <si>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</si>
  <si>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</si>
  <si>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</si>
  <si>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</si>
  <si>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</si>
  <si>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</si>
  <si>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</si>
  <si>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</si>
  <si>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</si>
  <si>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</si>
  <si>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</si>
  <si>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</si>
  <si>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</si>
  <si>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</si>
  <si>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</si>
  <si>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</si>
  <si>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</si>
  <si>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</si>
  <si>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</si>
  <si>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</si>
  <si>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</si>
  <si>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</si>
  <si>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</si>
  <si>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</si>
  <si>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</si>
  <si>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</si>
  <si>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</si>
  <si>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</si>
  <si>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</si>
  <si>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</si>
  <si>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</si>
  <si>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</si>
  <si>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</si>
  <si>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</si>
  <si>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</si>
  <si>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</si>
  <si>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</si>
  <si>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</si>
  <si>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</si>
  <si>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</si>
  <si>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</si>
  <si>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</si>
  <si>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</si>
  <si>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</si>
  <si>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</si>
  <si>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</si>
  <si>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</si>
  <si>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</si>
  <si>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</si>
  <si>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</si>
  <si>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</si>
  <si>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</si>
  <si>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</si>
  <si>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</si>
  <si>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</si>
  <si>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</si>
  <si>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</si>
  <si>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</si>
  <si>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</si>
  <si>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</si>
  <si>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</si>
  <si>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</si>
  <si>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</si>
  <si>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</si>
  <si>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</si>
  <si>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</si>
  <si>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</si>
  <si>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</si>
  <si>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</si>
  <si>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</si>
  <si>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</si>
  <si>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</si>
  <si>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</si>
  <si>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</si>
  <si>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</si>
  <si>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</si>
  <si>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</si>
  <si>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</si>
  <si>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</si>
  <si>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</si>
  <si>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</si>
  <si>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</si>
  <si>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</si>
  <si>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</si>
  <si>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</si>
  <si>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</si>
  <si>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</si>
  <si>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</si>
  <si>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</si>
  <si>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</si>
  <si>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</si>
  <si>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</si>
  <si>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</si>
  <si>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</si>
  <si>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</si>
  <si>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</si>
  <si>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</si>
  <si>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</si>
  <si>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</si>
  <si>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</si>
  <si>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</si>
  <si>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</si>
  <si>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</si>
  <si>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</si>
  <si>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</si>
  <si>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</si>
  <si>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</si>
  <si>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</si>
  <si>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</si>
  <si>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</si>
  <si>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</si>
  <si>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</si>
  <si>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</si>
  <si>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</si>
  <si>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</si>
  <si>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</si>
  <si>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</si>
  <si>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</si>
  <si>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</si>
  <si>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</si>
  <si>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</si>
  <si>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</si>
  <si>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</si>
  <si>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</si>
  <si>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</si>
  <si>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</si>
  <si>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</si>
  <si>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</si>
  <si>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</si>
  <si>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</si>
  <si>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</si>
  <si>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</si>
  <si>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</si>
  <si>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</si>
  <si>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</si>
  <si>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</si>
  <si>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</si>
  <si>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</si>
  <si>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</si>
  <si>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</si>
  <si>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</si>
  <si>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</si>
  <si>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</si>
  <si>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</si>
  <si>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</si>
  <si>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</si>
  <si>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</si>
  <si>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</si>
  <si>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</si>
  <si>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</si>
  <si>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</si>
  <si>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</si>
  <si>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</si>
  <si>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</si>
  <si>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</si>
  <si>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</si>
  <si>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</si>
  <si>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</si>
  <si>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</si>
  <si>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</si>
  <si>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</si>
  <si>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</si>
  <si>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</si>
  <si>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</si>
  <si>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</si>
  <si>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</si>
  <si>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</si>
  <si>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</si>
  <si>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</si>
  <si>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</si>
  <si>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</si>
  <si>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</si>
  <si>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</si>
  <si>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</si>
  <si>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</si>
  <si>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</si>
  <si>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</si>
  <si>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</si>
  <si>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</si>
  <si>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</si>
  <si>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</si>
  <si>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</si>
  <si>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</si>
  <si>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</si>
  <si>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</si>
  <si>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</si>
  <si>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</si>
  <si>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</si>
  <si>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</si>
  <si>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</si>
  <si>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</si>
  <si>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</si>
  <si>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</si>
  <si>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</si>
  <si>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</si>
  <si>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</si>
  <si>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</si>
  <si>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</si>
  <si>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</si>
  <si>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</si>
  <si>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</si>
  <si>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</si>
  <si>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</si>
  <si>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</si>
  <si>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</si>
  <si>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</si>
  <si>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</si>
  <si>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</si>
  <si>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</si>
  <si>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</si>
  <si>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</si>
  <si>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</si>
  <si>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</si>
  <si>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</si>
  <si>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</si>
  <si>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</si>
  <si>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</si>
  <si>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</si>
  <si>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</si>
  <si>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</si>
  <si>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</si>
  <si>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</si>
  <si>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</si>
  <si>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</si>
  <si>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</si>
  <si>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</si>
  <si>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</si>
  <si>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</si>
  <si>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</si>
  <si>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</si>
  <si>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</si>
  <si>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</si>
  <si>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</si>
  <si>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</si>
  <si>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</si>
  <si>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</si>
  <si>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</si>
  <si>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</si>
  <si>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</si>
  <si>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</si>
  <si>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</si>
  <si>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</si>
  <si>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</si>
  <si>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</si>
  <si>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</si>
  <si>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</si>
  <si>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</si>
  <si>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</si>
  <si>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</si>
  <si>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</si>
  <si>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</si>
  <si>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</si>
  <si>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</si>
  <si>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</si>
  <si>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</si>
  <si>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</si>
  <si>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</si>
  <si>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</si>
  <si>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</si>
  <si>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</si>
  <si>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</si>
  <si>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</si>
  <si>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</si>
  <si>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</si>
  <si>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</si>
  <si>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</si>
  <si>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</si>
  <si>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</si>
  <si>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</si>
  <si>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</si>
  <si>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</si>
  <si>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</si>
  <si>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</si>
  <si>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</si>
  <si>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</si>
  <si>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</si>
  <si>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</si>
  <si>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</si>
  <si>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</si>
  <si>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</si>
  <si>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</si>
  <si>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</si>
  <si>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</si>
  <si>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</si>
  <si>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</si>
  <si>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</si>
  <si>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</si>
  <si>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</si>
  <si>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</si>
  <si>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</si>
  <si>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</si>
  <si>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</si>
  <si>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</si>
  <si>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</si>
  <si>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</si>
  <si>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</si>
  <si>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</si>
  <si>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</si>
  <si>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</si>
  <si>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</si>
  <si>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</si>
  <si>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</si>
  <si>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</si>
  <si>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</si>
  <si>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</si>
  <si>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</si>
  <si>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</si>
  <si>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</si>
  <si>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</si>
  <si>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</si>
  <si>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</si>
  <si>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</si>
  <si>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</si>
  <si>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</si>
  <si>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</si>
  <si>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</si>
  <si>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</si>
  <si>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</si>
  <si>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</si>
  <si>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</si>
  <si>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</si>
  <si>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</si>
  <si>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</si>
  <si>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</si>
  <si>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</si>
  <si>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</si>
  <si>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</si>
  <si>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</si>
  <si>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</si>
  <si>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</si>
  <si>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</si>
  <si>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</si>
  <si>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</si>
  <si>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</si>
  <si>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</si>
  <si>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</si>
  <si>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</si>
  <si>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</si>
  <si>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</si>
  <si>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</si>
  <si>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</si>
  <si>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</si>
  <si>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</si>
  <si>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</si>
  <si>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</si>
  <si>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</si>
  <si>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</si>
  <si>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</si>
  <si>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</si>
  <si>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</si>
  <si>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</si>
  <si>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</si>
  <si>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</si>
  <si>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</si>
  <si>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</si>
  <si>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</si>
  <si>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</si>
  <si>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</si>
  <si>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</si>
  <si>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</si>
  <si>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</si>
  <si>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</si>
  <si>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</si>
  <si>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</si>
  <si>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</si>
  <si>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</si>
  <si>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</si>
  <si>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</si>
  <si>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</si>
  <si>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</si>
  <si>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</si>
  <si>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</si>
  <si>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</si>
  <si>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</si>
  <si>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</si>
  <si>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</si>
  <si>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</si>
  <si>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</si>
  <si>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</si>
  <si>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</si>
  <si>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</si>
  <si>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</si>
  <si>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</si>
  <si>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</si>
  <si>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</si>
  <si>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</si>
  <si>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</si>
  <si>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</si>
  <si>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</si>
  <si>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</si>
  <si>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</si>
  <si>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</si>
  <si>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</si>
  <si>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</si>
  <si>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</si>
  <si>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</si>
  <si>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</si>
  <si>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</si>
  <si>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</si>
  <si>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</si>
  <si>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</si>
  <si>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</si>
  <si>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</si>
  <si>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</si>
  <si>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</si>
  <si>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</si>
  <si>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</si>
  <si>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</si>
  <si>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</si>
  <si>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</si>
  <si>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</si>
  <si>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</si>
  <si>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</si>
  <si>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</si>
  <si>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</si>
  <si>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</si>
  <si>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</si>
  <si>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</si>
  <si>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</si>
  <si>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</si>
  <si>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</si>
  <si>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</si>
  <si>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</si>
  <si>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</si>
  <si>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</si>
  <si>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</si>
  <si>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</si>
  <si>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</si>
  <si>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</si>
  <si>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</si>
  <si>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</si>
  <si>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</si>
  <si>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</si>
  <si>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</si>
  <si>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</si>
  <si>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</si>
  <si>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</si>
  <si>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</si>
  <si>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</si>
  <si>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</si>
  <si>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</si>
  <si>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</si>
  <si>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</si>
  <si>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</si>
  <si>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</si>
  <si>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</si>
  <si>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</si>
  <si>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</si>
  <si>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</si>
  <si>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</si>
  <si>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</si>
  <si>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</si>
  <si>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</si>
  <si>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</si>
  <si>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</si>
  <si>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</si>
  <si>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</si>
  <si>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</si>
  <si>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</si>
  <si>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</si>
  <si>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</si>
  <si>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</si>
  <si>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</si>
  <si>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</si>
  <si>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</si>
  <si>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</si>
  <si>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</si>
  <si>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</si>
  <si>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</si>
  <si>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</si>
  <si>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</si>
  <si>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</si>
  <si>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</si>
  <si>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</si>
  <si>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</si>
  <si>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</si>
  <si>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</si>
  <si>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</si>
  <si>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</si>
  <si>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</si>
  <si>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</si>
  <si>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</si>
  <si>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</si>
  <si>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</si>
  <si>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</si>
  <si>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</si>
  <si>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</si>
  <si>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</si>
  <si>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</si>
  <si>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</si>
  <si>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</si>
  <si>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</si>
  <si>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</si>
  <si>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</si>
  <si>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</si>
  <si>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</si>
  <si>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</si>
  <si>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</si>
  <si>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</si>
  <si>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</si>
  <si>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</si>
  <si>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</si>
  <si>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</si>
  <si>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</si>
  <si>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</si>
  <si>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</si>
  <si>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</si>
  <si>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</si>
  <si>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</si>
  <si>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</si>
  <si>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</si>
  <si>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</si>
  <si>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</si>
  <si>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</si>
  <si>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</si>
  <si>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</si>
  <si>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</si>
  <si>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</si>
  <si>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</si>
  <si>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</si>
  <si>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</si>
  <si>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</si>
  <si>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</si>
  <si>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</si>
  <si>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</si>
  <si>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</si>
  <si>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</si>
  <si>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</si>
  <si>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</si>
  <si>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</si>
  <si>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</si>
  <si>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</si>
  <si>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</si>
  <si>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</si>
  <si>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</si>
  <si>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</si>
  <si>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</si>
  <si>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</si>
  <si>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</si>
  <si>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</si>
  <si>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</si>
  <si>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</si>
  <si>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</si>
  <si>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</si>
  <si>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</si>
  <si>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</si>
  <si>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</si>
  <si>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</si>
  <si>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</si>
  <si>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</si>
  <si>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</si>
  <si>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</si>
  <si>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</si>
  <si>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</si>
  <si>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</si>
  <si>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</si>
  <si>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</si>
  <si>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</si>
  <si>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</si>
  <si>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</si>
  <si>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</si>
  <si>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</si>
  <si>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</si>
  <si>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</si>
  <si>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</si>
  <si>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</si>
  <si>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</si>
  <si>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</si>
  <si>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</si>
  <si>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</si>
  <si>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</si>
  <si>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</si>
  <si>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</si>
  <si>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</si>
  <si>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</si>
  <si>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</si>
  <si>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</si>
  <si>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</si>
  <si>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</si>
  <si>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</si>
  <si>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</si>
  <si>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</si>
  <si>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</si>
  <si>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</si>
  <si>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</si>
  <si>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</si>
  <si>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</si>
  <si>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</si>
  <si>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</si>
  <si>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</si>
  <si>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</si>
  <si>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</si>
  <si>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</si>
  <si>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</si>
  <si>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</si>
  <si>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</si>
  <si>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</si>
  <si>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</si>
  <si>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</si>
  <si>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</si>
  <si>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</si>
  <si>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</si>
  <si>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</si>
  <si>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</si>
  <si>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</si>
  <si>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</si>
  <si>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</si>
  <si>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</si>
  <si>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</si>
  <si>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</si>
  <si>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</si>
  <si>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</si>
  <si>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</si>
  <si>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</si>
  <si>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</si>
  <si>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</si>
  <si>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</si>
  <si>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</si>
  <si>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</si>
  <si>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</si>
  <si>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</si>
  <si>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</si>
  <si>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</si>
  <si>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</si>
  <si>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</si>
  <si>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</si>
  <si>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</si>
  <si>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</si>
  <si>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</si>
  <si>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</si>
  <si>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</si>
  <si>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</si>
  <si>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</si>
  <si>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</si>
  <si>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</si>
  <si>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</si>
  <si>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</si>
  <si>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</si>
  <si>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</si>
  <si>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</si>
  <si>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</si>
  <si>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</si>
  <si>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</si>
  <si>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</si>
  <si>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</si>
  <si>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</si>
  <si>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</si>
  <si>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</si>
  <si>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</si>
  <si>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</si>
  <si>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</si>
  <si>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</si>
  <si>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</si>
  <si>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</si>
  <si>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</si>
  <si>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</si>
  <si>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</si>
  <si>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</si>
  <si>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</si>
  <si>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</si>
  <si>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</si>
  <si>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</si>
  <si>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</si>
  <si>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</si>
  <si>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</si>
  <si>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</si>
  <si>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</si>
  <si>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</si>
  <si>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</si>
  <si>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</si>
  <si>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</si>
  <si>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</si>
  <si>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</si>
  <si>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</si>
  <si>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</si>
  <si>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</si>
  <si>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</si>
  <si>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</si>
  <si>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</si>
  <si>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</si>
  <si>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</si>
  <si>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</si>
  <si>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</si>
  <si>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</si>
  <si>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</si>
  <si>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</si>
  <si>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</si>
  <si>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</si>
  <si>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</si>
  <si>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</si>
  <si>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</si>
  <si>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</si>
  <si>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</si>
  <si>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</si>
  <si>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</si>
  <si>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</si>
  <si>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</si>
  <si>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</si>
  <si>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</si>
  <si>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</si>
  <si>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</si>
  <si>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</si>
  <si>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</si>
  <si>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</si>
  <si>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</si>
  <si>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</si>
  <si>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</si>
  <si>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</si>
  <si>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</si>
  <si>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</si>
  <si>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</si>
  <si>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</si>
  <si>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</si>
  <si>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</si>
  <si>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</si>
  <si>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</si>
  <si>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</si>
  <si>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</si>
  <si>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</si>
  <si>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</si>
  <si>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</si>
  <si>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</si>
  <si>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</si>
  <si>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</si>
  <si>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</si>
  <si>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</si>
  <si>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</si>
  <si>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</si>
  <si>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</si>
  <si>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</si>
  <si>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</si>
  <si>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</si>
  <si>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</si>
  <si>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</si>
  <si>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</si>
  <si>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</si>
  <si>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</si>
  <si>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</si>
  <si>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</si>
  <si>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</si>
  <si>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</si>
  <si>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</si>
  <si>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</si>
  <si>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</si>
  <si>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</si>
  <si>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</si>
  <si>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</si>
  <si>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</si>
  <si>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</si>
  <si>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</si>
  <si>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</si>
  <si>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</si>
  <si>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</si>
  <si>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</si>
  <si>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</si>
  <si>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</si>
  <si>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</si>
  <si>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</si>
  <si>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</si>
  <si>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</si>
  <si>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</si>
  <si>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</si>
  <si>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</si>
  <si>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</si>
  <si>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</si>
  <si>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</si>
  <si>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</si>
  <si>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</si>
  <si>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</si>
  <si>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</si>
  <si>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</si>
  <si>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</si>
  <si>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</si>
  <si>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</si>
  <si>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</si>
  <si>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</si>
  <si>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</si>
  <si>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</si>
  <si>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</si>
  <si>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</si>
  <si>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</si>
  <si>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</si>
  <si>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</si>
  <si>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</si>
  <si>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</si>
  <si>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</si>
  <si>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</si>
  <si>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</si>
  <si>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</si>
  <si>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</si>
  <si>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</si>
  <si>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</si>
  <si>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</si>
  <si>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</si>
  <si>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</si>
  <si>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</si>
  <si>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</si>
  <si>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</si>
  <si>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</si>
  <si>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</si>
  <si>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</si>
  <si>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</si>
  <si>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</si>
  <si>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</si>
  <si>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</si>
  <si>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</si>
  <si>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</si>
  <si>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</si>
  <si>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</si>
  <si>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</si>
  <si>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</si>
  <si>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</si>
  <si>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</si>
  <si>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</si>
  <si>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</si>
  <si>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</si>
  <si>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</si>
  <si>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</si>
  <si>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</si>
  <si>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</si>
  <si>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</si>
  <si>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</si>
  <si>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</si>
  <si>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</si>
  <si>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</si>
  <si>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</si>
  <si>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</si>
  <si>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</si>
  <si>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</si>
  <si>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</si>
  <si>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</si>
  <si>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</si>
  <si>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</si>
  <si>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</si>
  <si>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</si>
  <si>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</si>
  <si>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</si>
  <si>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</si>
  <si>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</si>
  <si>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</si>
  <si>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</si>
  <si>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</si>
  <si>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</si>
  <si>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</si>
  <si>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</si>
  <si>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</si>
  <si>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</si>
  <si>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</si>
  <si>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</si>
  <si>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</si>
  <si>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</si>
  <si>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</si>
  <si>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</si>
  <si>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</si>
  <si>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</si>
  <si>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</si>
  <si>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</si>
  <si>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</si>
  <si>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</si>
  <si>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</si>
  <si>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</si>
  <si>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</si>
  <si>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</si>
  <si>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</si>
  <si>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</si>
  <si>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</si>
  <si>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</si>
  <si>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</si>
  <si>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</si>
  <si>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</si>
  <si>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</si>
  <si>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</si>
  <si>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</si>
  <si>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</si>
  <si>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</si>
  <si>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</si>
  <si>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</si>
  <si>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</si>
  <si>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</si>
  <si>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</si>
  <si>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</si>
  <si>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</si>
  <si>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</si>
  <si>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</si>
  <si>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</si>
  <si>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</si>
  <si>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</si>
  <si>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</si>
  <si>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</si>
  <si>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</si>
  <si>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</si>
  <si>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</si>
  <si>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</si>
  <si>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</si>
  <si>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</si>
  <si>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</si>
  <si>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</si>
  <si>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</si>
  <si>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</si>
  <si>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</si>
  <si>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</si>
  <si>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</si>
  <si>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</si>
  <si>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</si>
  <si>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</si>
  <si>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</si>
  <si>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</si>
  <si>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</si>
  <si>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</si>
  <si>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</si>
  <si>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</si>
  <si>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</si>
  <si>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</si>
  <si>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</si>
  <si>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</si>
  <si>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</si>
  <si>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</si>
  <si>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</si>
  <si>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</si>
  <si>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</si>
  <si>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</si>
  <si>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</si>
  <si>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</si>
  <si>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</si>
  <si>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</si>
  <si>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</si>
  <si>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</si>
  <si>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</si>
  <si>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</si>
  <si>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</si>
  <si>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</si>
  <si>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</si>
  <si>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</si>
  <si>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</si>
  <si>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</si>
  <si>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</si>
  <si>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</si>
  <si>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</si>
  <si>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</si>
  <si>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</si>
  <si>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</si>
  <si>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</si>
  <si>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</si>
  <si>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</si>
  <si>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</si>
  <si>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</si>
  <si>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</si>
  <si>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</si>
  <si>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</si>
  <si>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</si>
  <si>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</si>
  <si>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</si>
  <si>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</si>
  <si>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</si>
  <si>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</si>
  <si>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</si>
  <si>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</si>
  <si>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</si>
  <si>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</si>
  <si>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</si>
  <si>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</si>
  <si>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</si>
  <si>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</si>
  <si>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</si>
  <si>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</si>
  <si>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</si>
  <si>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</si>
  <si>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</si>
  <si>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</si>
  <si>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</si>
  <si>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</si>
  <si>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</si>
  <si>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</si>
  <si>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</si>
  <si>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</si>
  <si>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</si>
  <si>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</si>
  <si>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</si>
  <si>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</si>
  <si>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</si>
  <si>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</si>
  <si>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</si>
  <si>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</si>
  <si>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</si>
  <si>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</si>
  <si>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</si>
  <si>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</si>
  <si>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</si>
  <si>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</si>
  <si>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</si>
  <si>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</si>
  <si>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</si>
  <si>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</si>
  <si>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</si>
  <si>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</si>
  <si>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</si>
  <si>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</si>
  <si>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</si>
  <si>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</si>
  <si>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</si>
  <si>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</si>
  <si>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</si>
  <si>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</si>
  <si>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</si>
  <si>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</si>
  <si>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</si>
  <si>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</si>
  <si>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</si>
  <si>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</si>
  <si>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</si>
  <si>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</si>
  <si>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</si>
  <si>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</si>
  <si>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</si>
  <si>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</si>
  <si>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</si>
  <si>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</si>
  <si>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</si>
  <si>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</si>
  <si>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</si>
  <si>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</si>
  <si>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</si>
  <si>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</si>
  <si>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</si>
  <si>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</si>
  <si>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</si>
  <si>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</si>
  <si>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</si>
  <si>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</si>
  <si>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</si>
  <si>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</si>
  <si>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</si>
  <si>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</si>
  <si>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</si>
  <si>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</si>
  <si>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</si>
  <si>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</si>
  <si>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</si>
  <si>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</si>
  <si>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</si>
  <si>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</si>
  <si>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</si>
  <si>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</si>
  <si>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</si>
  <si>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</si>
  <si>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</si>
  <si>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</si>
  <si>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</si>
  <si>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</si>
  <si>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</si>
  <si>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</si>
  <si>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</si>
  <si>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</si>
  <si>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</si>
  <si>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</si>
  <si>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</si>
  <si>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</si>
  <si>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</si>
  <si>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</si>
  <si>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</si>
  <si>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</si>
  <si>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</si>
  <si>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</si>
  <si>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</si>
  <si>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</si>
  <si>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</si>
  <si>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</si>
  <si>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</si>
  <si>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</si>
  <si>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</si>
  <si>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</si>
  <si>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</si>
  <si>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</si>
  <si>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</si>
  <si>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</si>
  <si>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</si>
  <si>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</si>
  <si>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</si>
  <si>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</si>
  <si>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</si>
  <si>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</si>
  <si>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</si>
  <si>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</si>
  <si>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</si>
  <si>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</si>
  <si>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</si>
  <si>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</si>
  <si>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</si>
  <si>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</si>
  <si>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</si>
  <si>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</si>
  <si>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</si>
  <si>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</si>
  <si>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</si>
  <si>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</si>
  <si>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</si>
  <si>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</si>
  <si>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</si>
  <si>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</si>
  <si>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</si>
  <si>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</si>
  <si>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</si>
  <si>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</si>
  <si>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</si>
  <si>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</si>
  <si>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</si>
  <si>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</si>
  <si>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</si>
  <si>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</si>
  <si>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</si>
  <si>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</si>
  <si>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</si>
  <si>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</si>
  <si>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</si>
  <si>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</si>
  <si>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</si>
  <si>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</si>
  <si>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</si>
  <si>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</si>
  <si>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</si>
  <si>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</si>
  <si>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</si>
  <si>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</si>
  <si>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</si>
  <si>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</si>
  <si>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</si>
  <si>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</si>
  <si>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</si>
  <si>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</si>
  <si>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</si>
  <si>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</si>
  <si>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</si>
  <si>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</si>
  <si>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</si>
  <si>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</si>
  <si>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</si>
  <si>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</si>
  <si>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</si>
  <si>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</si>
  <si>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</si>
  <si>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</si>
  <si>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</si>
  <si>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</si>
  <si>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</si>
  <si>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</si>
  <si>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</si>
  <si>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</si>
  <si>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</si>
  <si>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</si>
  <si>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</si>
  <si>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</si>
  <si>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</si>
  <si>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</si>
  <si>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</si>
  <si>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</si>
  <si>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</si>
  <si>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</si>
  <si>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</si>
  <si>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</si>
  <si>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</si>
  <si>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</si>
  <si>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</si>
  <si>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</si>
  <si>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</si>
  <si>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</si>
  <si>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</si>
  <si>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</si>
  <si>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</si>
  <si>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</si>
  <si>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</si>
  <si>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</si>
  <si>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</si>
  <si>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</si>
  <si>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</si>
  <si>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</si>
  <si>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</si>
  <si>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</si>
  <si>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</si>
  <si>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</si>
  <si>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</si>
  <si>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</si>
  <si>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</si>
  <si>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</si>
  <si>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</si>
  <si>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</si>
  <si>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</si>
  <si>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</si>
  <si>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</si>
  <si>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</si>
  <si>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</si>
  <si>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</si>
  <si>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</si>
  <si>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</si>
  <si>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</si>
  <si>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</si>
  <si>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</si>
  <si>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</si>
  <si>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</si>
  <si>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</si>
  <si>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</si>
  <si>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</si>
  <si>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</si>
  <si>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</si>
  <si>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</si>
  <si>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</si>
  <si>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</si>
  <si>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</si>
  <si>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</si>
  <si>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</si>
  <si>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</si>
  <si>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</si>
  <si>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</si>
  <si>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</si>
  <si>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</si>
  <si>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</si>
  <si>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</si>
  <si>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</si>
  <si>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</si>
  <si>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</si>
  <si>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</si>
  <si>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</si>
  <si>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</si>
  <si>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</si>
  <si>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</si>
  <si>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</si>
  <si>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</si>
  <si>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</si>
  <si>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</si>
  <si>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</si>
  <si>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</si>
  <si>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</si>
  <si>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</si>
  <si>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</si>
  <si>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</si>
  <si>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</si>
  <si>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</si>
  <si>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</si>
  <si>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</si>
  <si>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</si>
  <si>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</si>
  <si>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</si>
  <si>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</si>
  <si>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</si>
  <si>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</si>
  <si>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</si>
  <si>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</si>
  <si>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</si>
  <si>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</si>
  <si>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</si>
  <si>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</si>
  <si>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</si>
  <si>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</si>
  <si>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</si>
  <si>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</si>
  <si>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</si>
  <si>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</si>
  <si>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</si>
  <si>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</si>
  <si>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</si>
  <si>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</si>
  <si>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</si>
  <si>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</si>
  <si>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</si>
  <si>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</si>
  <si>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</si>
  <si>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</si>
  <si>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</si>
  <si>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</si>
  <si>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</si>
  <si>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</si>
  <si>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</si>
  <si>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</si>
  <si>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</si>
  <si>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</si>
  <si>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</si>
  <si>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</si>
  <si>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</si>
  <si>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</si>
  <si>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</si>
  <si>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</si>
  <si>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</si>
  <si>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</si>
  <si>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</si>
  <si>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</si>
  <si>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</si>
  <si>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</si>
  <si>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</si>
  <si>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</si>
  <si>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</si>
  <si>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</si>
  <si>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</si>
  <si>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</si>
  <si>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</si>
  <si>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</si>
  <si>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</si>
  <si>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</si>
  <si>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</si>
  <si>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</si>
  <si>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</si>
  <si>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</si>
  <si>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</si>
  <si>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</si>
  <si>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</si>
  <si>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</si>
  <si>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</si>
  <si>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</si>
  <si>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</si>
  <si>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</si>
  <si>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</si>
  <si>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</si>
  <si>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</si>
  <si>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</si>
  <si>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</si>
  <si>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</si>
  <si>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</si>
  <si>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</si>
  <si>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</si>
  <si>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</si>
  <si>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</si>
  <si>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</si>
  <si>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</si>
  <si>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</si>
  <si>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</si>
  <si>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</si>
  <si>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</si>
  <si>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</si>
  <si>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</si>
  <si>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</si>
  <si>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</si>
  <si>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</si>
  <si>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</si>
  <si>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</si>
  <si>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</si>
  <si>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</si>
  <si>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</si>
  <si>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</si>
  <si>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</si>
  <si>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</si>
  <si>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</si>
  <si>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</si>
  <si>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</si>
  <si>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</si>
  <si>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</si>
  <si>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</si>
  <si>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</si>
  <si>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</si>
  <si>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</si>
  <si>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</si>
  <si>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</si>
  <si>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</si>
  <si>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</si>
  <si>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</si>
  <si>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</si>
  <si>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</si>
  <si>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</si>
  <si>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</si>
  <si>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</si>
  <si>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</si>
  <si>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</si>
  <si>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</si>
  <si>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</si>
  <si>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</si>
  <si>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</si>
  <si>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</si>
  <si>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</si>
  <si>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</si>
  <si>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</si>
  <si>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</si>
  <si>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</si>
  <si>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</si>
  <si>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</si>
  <si>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</si>
  <si>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</si>
  <si>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</si>
  <si>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</si>
  <si>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</si>
  <si>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</si>
  <si>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</si>
  <si>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</si>
  <si>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</si>
  <si>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</si>
  <si>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</si>
  <si>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</si>
  <si>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</si>
  <si>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</si>
  <si>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</si>
  <si>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</si>
  <si>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</si>
  <si>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</si>
  <si>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</si>
  <si>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</si>
  <si>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</si>
  <si>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</si>
  <si>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</si>
  <si>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</si>
  <si>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</si>
  <si>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</si>
  <si>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</si>
  <si>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</si>
  <si>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</si>
  <si>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</si>
  <si>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</si>
  <si>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</si>
  <si>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</si>
  <si>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</si>
  <si>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</si>
  <si>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</si>
  <si>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</si>
  <si>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</si>
  <si>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</si>
  <si>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</si>
  <si>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</si>
  <si>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</si>
  <si>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</si>
  <si>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</si>
  <si>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</si>
  <si>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</si>
  <si>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</si>
  <si>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</si>
  <si>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</si>
  <si>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</si>
  <si>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</si>
  <si>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</si>
  <si>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</si>
  <si>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</si>
  <si>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</si>
  <si>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</si>
  <si>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</si>
  <si>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</si>
  <si>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</si>
  <si>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</si>
  <si>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</si>
  <si>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</si>
  <si>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</si>
  <si>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</si>
  <si>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</si>
  <si>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</si>
  <si>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</si>
  <si>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</si>
  <si>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</si>
  <si>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</si>
  <si>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</si>
  <si>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</si>
  <si>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</si>
  <si>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</si>
  <si>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</si>
  <si>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</si>
  <si>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</si>
  <si>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</si>
  <si>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</si>
  <si>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</si>
  <si>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</si>
  <si>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</si>
  <si>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</si>
  <si>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</si>
  <si>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</si>
  <si>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</si>
  <si>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</si>
  <si>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</si>
  <si>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</si>
  <si>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</si>
  <si>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</si>
  <si>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</si>
  <si>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</si>
  <si>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</si>
  <si>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</si>
  <si>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</si>
  <si>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</si>
  <si>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</si>
  <si>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</si>
  <si>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</si>
  <si>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</si>
  <si>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</si>
  <si>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</si>
  <si>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</si>
  <si>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</si>
  <si>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</si>
  <si>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</si>
  <si>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</si>
  <si>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</si>
  <si>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</si>
  <si>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</si>
  <si>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</si>
  <si>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</si>
  <si>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</si>
  <si>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</si>
  <si>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</si>
  <si>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</si>
  <si>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</si>
  <si>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</si>
  <si>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</si>
  <si>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</si>
  <si>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</si>
  <si>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</si>
  <si>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</si>
  <si>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</si>
  <si>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</si>
  <si>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</si>
  <si>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</si>
  <si>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</si>
  <si>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</si>
  <si>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</si>
  <si>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</si>
  <si>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</si>
  <si>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</si>
  <si>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</si>
  <si>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</si>
  <si>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</si>
  <si>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</si>
  <si>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</si>
  <si>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</si>
  <si>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</si>
  <si>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</si>
  <si>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</si>
  <si>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</si>
  <si>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</si>
  <si>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</si>
  <si>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</si>
  <si>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</si>
  <si>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</si>
  <si>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</si>
  <si>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</si>
  <si>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</si>
  <si>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</si>
  <si>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</si>
  <si>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</si>
  <si>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</si>
  <si>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</si>
  <si>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</si>
  <si>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</si>
  <si>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</si>
  <si>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</si>
  <si>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</si>
  <si>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</si>
  <si>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</si>
  <si>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</si>
  <si>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</si>
  <si>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</si>
  <si>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</si>
  <si>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</si>
  <si>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</si>
  <si>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</si>
  <si>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</si>
  <si>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</si>
  <si>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</si>
  <si>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</si>
  <si>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</si>
  <si>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</si>
  <si>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</si>
  <si>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</si>
  <si>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</si>
  <si>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</si>
  <si>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</si>
  <si>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</si>
  <si>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</si>
  <si>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</si>
  <si>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</si>
  <si>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</si>
  <si>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</si>
  <si>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</si>
  <si>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</si>
  <si>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</si>
  <si>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</si>
  <si>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</si>
  <si>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</si>
  <si>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</si>
  <si>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</si>
  <si>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</si>
  <si>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</si>
  <si>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</si>
  <si>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</si>
  <si>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</si>
  <si>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</si>
  <si>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</si>
  <si>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</si>
  <si>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</si>
  <si>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</si>
  <si>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</si>
  <si>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</si>
  <si>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</si>
  <si>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</si>
  <si>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</si>
  <si>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</si>
  <si>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</si>
  <si>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</si>
  <si>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</si>
  <si>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</si>
  <si>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</si>
  <si>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</si>
  <si>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</si>
  <si>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</si>
  <si>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</si>
  <si>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</si>
  <si>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</si>
  <si>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</si>
  <si>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</si>
  <si>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</si>
  <si>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</si>
  <si>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</si>
  <si>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</si>
  <si>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</si>
  <si>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</si>
  <si>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</si>
  <si>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</si>
  <si>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</si>
  <si>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</si>
  <si>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</si>
  <si>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</si>
  <si>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</si>
  <si>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</si>
  <si>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</si>
  <si>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</si>
  <si>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</si>
  <si>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</si>
  <si>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</si>
  <si>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</si>
  <si>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</si>
  <si>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</si>
  <si>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</si>
  <si>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</si>
  <si>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</si>
  <si>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</si>
  <si>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</si>
  <si>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</si>
  <si>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</si>
  <si>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</si>
  <si>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</si>
  <si>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</si>
  <si>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</si>
  <si>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</si>
  <si>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</si>
  <si>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</si>
  <si>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</si>
  <si>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</si>
  <si>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</si>
  <si>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</si>
  <si>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</si>
  <si>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</si>
  <si>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</si>
  <si>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</si>
  <si>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</si>
  <si>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</si>
  <si>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</si>
  <si>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</si>
  <si>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</si>
  <si>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</si>
  <si>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</si>
  <si>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</si>
  <si>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</si>
  <si>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</si>
  <si>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</si>
  <si>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</si>
  <si>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</si>
  <si>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</si>
  <si>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</si>
  <si>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</si>
  <si>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</si>
  <si>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</si>
  <si>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</si>
  <si>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</si>
  <si>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</si>
  <si>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</si>
  <si>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</si>
  <si>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</si>
  <si>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</si>
  <si>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</si>
  <si>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</si>
  <si>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</si>
  <si>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</si>
  <si>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</si>
  <si>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</si>
  <si>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</si>
  <si>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</si>
  <si>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</si>
  <si>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</si>
  <si>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</si>
  <si>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</si>
  <si>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</si>
  <si>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</si>
  <si>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</si>
  <si>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</si>
  <si>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</si>
  <si>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</si>
  <si>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</si>
  <si>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</si>
  <si>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</si>
  <si>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</si>
  <si>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</si>
  <si>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</si>
  <si>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</si>
  <si>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</si>
  <si>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</si>
  <si>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</si>
  <si>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</si>
  <si>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</si>
  <si>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</si>
  <si>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</si>
  <si>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</si>
  <si>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</si>
  <si>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</si>
  <si>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</si>
  <si>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</si>
  <si>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</si>
  <si>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</si>
  <si>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</si>
  <si>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</si>
  <si>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</si>
  <si>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</si>
  <si>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</si>
  <si>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</si>
  <si>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</si>
  <si>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</si>
  <si>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</si>
  <si>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</si>
  <si>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</si>
  <si>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</si>
  <si>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</si>
  <si>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</si>
  <si>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</si>
  <si>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</si>
  <si>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</si>
  <si>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</si>
  <si>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</si>
  <si>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</si>
  <si>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</si>
  <si>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</si>
  <si>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</si>
  <si>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</si>
  <si>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</si>
  <si>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</si>
  <si>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</si>
  <si>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</si>
  <si>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</si>
  <si>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</si>
  <si>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</si>
  <si>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</si>
  <si>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</si>
  <si>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</si>
  <si>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</si>
  <si>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</si>
  <si>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</si>
  <si>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</si>
  <si>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</si>
  <si>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</si>
  <si>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</si>
  <si>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</si>
  <si>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</si>
  <si>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</si>
  <si>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</si>
  <si>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</si>
  <si>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</si>
  <si>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</si>
  <si>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</si>
  <si>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</si>
  <si>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</si>
  <si>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</si>
  <si>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</si>
  <si>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</si>
  <si>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</si>
  <si>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</si>
  <si>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</si>
  <si>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</si>
  <si>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</si>
  <si>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</si>
  <si>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</si>
  <si>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</si>
  <si>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</si>
  <si>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</si>
  <si>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</si>
  <si>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</si>
  <si>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</si>
  <si>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</si>
  <si>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</si>
  <si>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</si>
  <si>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</si>
  <si>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</si>
  <si>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</si>
  <si>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</si>
  <si>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</si>
  <si>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</si>
  <si>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</si>
  <si>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</si>
  <si>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</si>
  <si>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</si>
  <si>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</si>
  <si>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</si>
  <si>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</si>
  <si>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</si>
  <si>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</si>
  <si>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</si>
  <si>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</si>
  <si>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</si>
  <si>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</si>
  <si>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</si>
  <si>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</si>
  <si>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</si>
  <si>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</si>
  <si>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</si>
  <si>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</si>
  <si>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</si>
  <si>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</si>
  <si>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</si>
  <si>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</si>
  <si>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</si>
  <si>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</si>
  <si>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</si>
  <si>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</si>
  <si>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</si>
  <si>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</si>
  <si>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</si>
  <si>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</si>
  <si>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</si>
  <si>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</si>
  <si>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</si>
  <si>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</si>
  <si>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</si>
  <si>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</si>
  <si>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</si>
  <si>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</si>
  <si>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</si>
  <si>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</si>
  <si>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</si>
  <si>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</si>
  <si>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</si>
  <si>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</si>
  <si>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</si>
  <si>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</si>
  <si>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</si>
  <si>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</si>
  <si>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</si>
  <si>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</si>
  <si>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</si>
  <si>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</si>
  <si>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</si>
  <si>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</si>
  <si>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</si>
  <si>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</si>
  <si>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</si>
  <si>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</si>
  <si>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</si>
  <si>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</si>
  <si>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</si>
  <si>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</si>
  <si>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</si>
  <si>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</si>
  <si>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</si>
  <si>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</si>
  <si>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</si>
  <si>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</si>
  <si>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</si>
  <si>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</si>
  <si>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</si>
  <si>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</si>
  <si>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</si>
  <si>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</si>
  <si>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</si>
  <si>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</si>
  <si>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</si>
  <si>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</si>
  <si>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</si>
  <si>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</si>
  <si>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</si>
  <si>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</si>
  <si>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</si>
  <si>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</si>
  <si>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</si>
  <si>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</si>
  <si>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</si>
  <si>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</si>
  <si>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</si>
  <si>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</si>
  <si>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</si>
  <si>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</si>
  <si>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</si>
  <si>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</si>
  <si>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</si>
  <si>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</si>
  <si>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</si>
  <si>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</si>
  <si>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</si>
  <si>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</si>
  <si>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</si>
  <si>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</si>
  <si>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</si>
  <si>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</si>
  <si>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</si>
  <si>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</si>
  <si>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</si>
  <si>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</si>
  <si>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</si>
  <si>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</si>
  <si>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</si>
  <si>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</si>
  <si>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</si>
  <si>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</si>
  <si>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</si>
  <si>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</si>
  <si>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</si>
  <si>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</si>
  <si>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</si>
  <si>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</si>
  <si>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</si>
  <si>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</si>
  <si>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</si>
  <si>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</si>
  <si>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</si>
  <si>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</si>
  <si>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</si>
  <si>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</si>
  <si>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</si>
  <si>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</si>
  <si>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</si>
  <si>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</si>
  <si>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</si>
  <si>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</si>
  <si>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</si>
  <si>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</si>
  <si>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</si>
  <si>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</si>
  <si>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</si>
  <si>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</si>
  <si>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</si>
  <si>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</si>
  <si>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</si>
  <si>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</si>
  <si>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</si>
  <si>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</si>
  <si>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</si>
  <si>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</si>
  <si>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</si>
  <si>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</si>
  <si>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</si>
  <si>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</si>
  <si>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</si>
  <si>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</si>
  <si>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</si>
  <si>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</si>
  <si>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</si>
  <si>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</si>
  <si>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</si>
  <si>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</si>
  <si>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</si>
  <si>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</si>
  <si>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</si>
  <si>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</si>
  <si>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</si>
  <si>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</si>
  <si>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</si>
  <si>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</si>
  <si>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</si>
  <si>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</si>
  <si>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</si>
  <si>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</si>
  <si>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</si>
  <si>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</si>
  <si>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</si>
  <si>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</si>
  <si>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</si>
  <si>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</si>
  <si>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</si>
  <si>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</si>
  <si>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</si>
  <si>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</si>
  <si>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</si>
  <si>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</si>
  <si>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</si>
  <si>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</si>
  <si>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</si>
  <si>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</si>
  <si>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</si>
  <si>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</si>
  <si>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</si>
  <si>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</si>
  <si>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</si>
  <si>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</si>
  <si>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</si>
  <si>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</si>
  <si>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</si>
  <si>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</si>
  <si>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</si>
  <si>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</si>
  <si>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</si>
  <si>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</si>
  <si>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</si>
  <si>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</si>
  <si>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</si>
  <si>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</si>
  <si>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</si>
  <si>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</si>
  <si>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</si>
  <si>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</si>
  <si>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</si>
  <si>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</si>
  <si>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</si>
  <si>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</si>
  <si>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</si>
  <si>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</si>
  <si>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</si>
  <si>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</si>
  <si>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</si>
  <si>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</si>
  <si>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</si>
  <si>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</si>
  <si>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</si>
  <si>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</si>
  <si>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</si>
  <si>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</si>
  <si>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</si>
  <si>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</si>
  <si>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</si>
  <si>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</si>
  <si>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</si>
  <si>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</si>
  <si>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</si>
  <si>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</si>
  <si>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</si>
  <si>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</si>
  <si>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</si>
  <si>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</si>
  <si>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</si>
  <si>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</si>
  <si>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</si>
  <si>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</si>
  <si>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</si>
  <si>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</si>
  <si>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</si>
  <si>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</si>
  <si>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</si>
  <si>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</si>
  <si>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</si>
  <si>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</si>
  <si>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</si>
  <si>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</si>
  <si>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</si>
  <si>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</si>
  <si>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</si>
  <si>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</si>
  <si>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</si>
  <si>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</si>
  <si>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</si>
  <si>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</si>
  <si>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</si>
  <si>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</si>
  <si>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</si>
  <si>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</si>
  <si>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</si>
  <si>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</si>
  <si>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</si>
  <si>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</si>
  <si>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</si>
  <si>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</si>
  <si>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</si>
  <si>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</si>
  <si>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</si>
  <si>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</si>
  <si>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</si>
  <si>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</si>
  <si>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</si>
  <si>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</si>
  <si>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</si>
  <si>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</si>
  <si>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</si>
  <si>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</si>
  <si>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</si>
  <si>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</si>
  <si>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</si>
  <si>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</si>
  <si>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</si>
  <si>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</si>
  <si>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</si>
  <si>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</si>
  <si>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</si>
  <si>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</si>
  <si>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</si>
  <si>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</si>
  <si>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</si>
  <si>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</si>
  <si>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</si>
  <si>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</si>
  <si>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</si>
  <si>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</si>
  <si>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</si>
  <si>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</si>
  <si>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</si>
  <si>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</si>
  <si>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</si>
  <si>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</si>
  <si>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</si>
  <si>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</si>
  <si>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</si>
  <si>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</si>
  <si>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</si>
  <si>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</si>
  <si>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</si>
  <si>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</si>
  <si>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</si>
  <si>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</si>
  <si>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</si>
  <si>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</si>
  <si>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</si>
  <si>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</si>
  <si>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</si>
  <si>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</si>
  <si>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</si>
  <si>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</si>
  <si>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</si>
  <si>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</si>
  <si>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</si>
  <si>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</si>
  <si>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</si>
  <si>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</si>
  <si>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</si>
  <si>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</si>
  <si>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</si>
  <si>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</si>
  <si>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</si>
  <si>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</si>
  <si>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</si>
  <si>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</si>
  <si>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</si>
  <si>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</si>
  <si>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</si>
  <si>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</si>
  <si>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</si>
  <si>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</si>
  <si>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</si>
  <si>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</si>
  <si>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</si>
  <si>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</si>
  <si>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</si>
  <si>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</si>
  <si>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</si>
  <si>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</si>
  <si>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</si>
  <si>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</si>
  <si>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</si>
  <si>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</si>
  <si>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</si>
  <si>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</si>
  <si>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</si>
  <si>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</si>
  <si>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</si>
  <si>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</si>
  <si>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</si>
  <si>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</si>
  <si>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</si>
  <si>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</si>
  <si>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</si>
  <si>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</si>
  <si>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</si>
  <si>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</si>
  <si>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</si>
  <si>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</si>
  <si>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</si>
  <si>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</si>
  <si>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</si>
  <si>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</si>
  <si>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</si>
  <si>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</si>
  <si>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</si>
  <si>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</si>
  <si>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</si>
  <si>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</si>
  <si>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</si>
  <si>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</si>
  <si>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</si>
  <si>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</si>
  <si>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</si>
  <si>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</si>
  <si>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</si>
  <si>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</si>
  <si>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</si>
  <si>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</si>
  <si>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</si>
  <si>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</si>
  <si>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</si>
  <si>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</si>
  <si>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</si>
  <si>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</si>
  <si>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</si>
  <si>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</si>
  <si>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</si>
  <si>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</si>
  <si>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</si>
  <si>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</si>
  <si>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</si>
  <si>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</si>
  <si>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</si>
  <si>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</si>
  <si>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</si>
  <si>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</si>
  <si>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</si>
  <si>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</si>
  <si>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</si>
  <si>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</si>
  <si>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</si>
  <si>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</si>
  <si>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</si>
  <si>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</si>
  <si>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</si>
  <si>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</si>
  <si>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</si>
  <si>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</si>
  <si>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</si>
  <si>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</si>
  <si>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</si>
  <si>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</si>
  <si>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</si>
  <si>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</si>
  <si>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</si>
  <si>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</si>
  <si>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</si>
  <si>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</si>
  <si>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</si>
  <si>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</si>
  <si>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</si>
  <si>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</si>
  <si>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</si>
  <si>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</si>
  <si>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</si>
  <si>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</si>
  <si>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</si>
  <si>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</si>
  <si>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</si>
  <si>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</si>
  <si>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</si>
  <si>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</si>
  <si>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</si>
  <si>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</si>
  <si>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</si>
  <si>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</si>
  <si>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</si>
  <si>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</si>
  <si>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</si>
  <si>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</si>
  <si>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</si>
  <si>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</si>
  <si>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</si>
  <si>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</si>
  <si>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</si>
  <si>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</si>
  <si>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</si>
  <si>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</si>
  <si>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</si>
  <si>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</si>
  <si>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</si>
  <si>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</si>
  <si>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</si>
  <si>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</si>
  <si>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</si>
  <si>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</si>
  <si>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</si>
  <si>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</si>
  <si>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</si>
  <si>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</si>
  <si>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</si>
  <si>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</si>
  <si>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</si>
  <si>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</si>
  <si>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</si>
  <si>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</si>
  <si>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</si>
  <si>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</si>
  <si>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</si>
  <si>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</si>
  <si>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</si>
  <si>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</si>
  <si>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</si>
  <si>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</si>
  <si>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</si>
  <si>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</si>
  <si>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</si>
  <si>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</si>
  <si>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</si>
  <si>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</si>
  <si>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</si>
  <si>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</si>
  <si>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</si>
  <si>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</si>
  <si>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</si>
  <si>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</si>
  <si>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</si>
  <si>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</si>
  <si>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</si>
  <si>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</si>
  <si>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</si>
  <si>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</si>
  <si>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</si>
  <si>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</si>
  <si>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</si>
  <si>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</si>
  <si>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</si>
  <si>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</si>
  <si>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</si>
  <si>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</si>
  <si>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</si>
  <si>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</si>
  <si>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</si>
  <si>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</si>
  <si>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</si>
  <si>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</si>
  <si>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</si>
  <si>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</si>
  <si>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</si>
  <si>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</si>
  <si>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</si>
  <si>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</si>
  <si>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</si>
  <si>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</si>
  <si>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</si>
  <si>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</si>
  <si>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</si>
  <si>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</si>
  <si>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</si>
  <si>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</si>
  <si>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</si>
  <si>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</si>
  <si>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</si>
  <si>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</si>
  <si>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</si>
  <si>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</si>
  <si>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</si>
  <si>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</si>
  <si>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</si>
  <si>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</si>
  <si>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</si>
  <si>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</si>
  <si>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</si>
  <si>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</si>
  <si>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</si>
  <si>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</si>
  <si>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</si>
  <si>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</si>
  <si>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</si>
  <si>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</si>
  <si>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</si>
  <si>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</si>
  <si>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</si>
  <si>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</si>
  <si>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</si>
  <si>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</si>
  <si>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</si>
  <si>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</si>
  <si>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</si>
  <si>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</si>
  <si>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</si>
  <si>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</si>
  <si>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</si>
  <si>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</si>
  <si>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</si>
  <si>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</si>
  <si>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</si>
  <si>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</si>
  <si>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</si>
  <si>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</si>
  <si>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</si>
  <si>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</si>
  <si>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</si>
  <si>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</si>
  <si>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</si>
  <si>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</si>
  <si>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</si>
  <si>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</si>
  <si>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</si>
  <si>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</si>
  <si>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</si>
  <si>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</si>
  <si>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</si>
  <si>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</si>
  <si>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</si>
  <si>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</si>
  <si>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</si>
  <si>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</si>
  <si>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</si>
  <si>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</si>
  <si>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</si>
  <si>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</si>
  <si>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</si>
  <si>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</si>
  <si>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</si>
  <si>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</si>
  <si>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</si>
  <si>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</si>
  <si>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</si>
  <si>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</si>
  <si>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</si>
  <si>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</si>
  <si>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</si>
  <si>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</si>
  <si>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</si>
  <si>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</si>
  <si>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</si>
  <si>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</si>
  <si>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</si>
  <si>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</si>
  <si>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</si>
  <si>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</si>
  <si>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</si>
  <si>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</si>
  <si>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</si>
  <si>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</si>
  <si>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</si>
  <si>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</si>
  <si>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</si>
  <si>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</si>
  <si>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</si>
  <si>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</si>
  <si>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</si>
  <si>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</si>
  <si>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</si>
  <si>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</si>
  <si>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</si>
  <si>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</si>
  <si>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</si>
  <si>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</si>
  <si>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</si>
  <si>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</si>
  <si>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</si>
  <si>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</si>
  <si>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</si>
  <si>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</si>
  <si>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</si>
  <si>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</si>
  <si>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</si>
  <si>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</si>
  <si>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</si>
  <si>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</si>
  <si>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</si>
  <si>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</si>
  <si>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</si>
  <si>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</si>
  <si>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</si>
  <si>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</si>
  <si>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</si>
  <si>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</si>
  <si>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</si>
  <si>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</si>
  <si>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</si>
  <si>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</si>
  <si>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</si>
  <si>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</si>
  <si>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</si>
  <si>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</si>
  <si>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</si>
  <si>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</si>
  <si>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</si>
  <si>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</si>
  <si>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</si>
  <si>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</si>
  <si>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</si>
  <si>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</si>
  <si>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</si>
  <si>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</si>
  <si>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</si>
  <si>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</si>
  <si>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</si>
  <si>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</si>
  <si>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</si>
  <si>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</si>
  <si>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</si>
  <si>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</si>
  <si>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</si>
  <si>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</si>
  <si>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</si>
  <si>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</si>
  <si>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</si>
  <si>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</si>
  <si>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</si>
  <si>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</si>
  <si>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</si>
  <si>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</si>
  <si>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</si>
  <si>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</si>
  <si>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</si>
  <si>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</si>
  <si>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</si>
  <si>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</si>
  <si>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</si>
  <si>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</si>
  <si>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</si>
  <si>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</si>
  <si>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</si>
  <si>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</si>
  <si>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</si>
  <si>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</si>
  <si>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</si>
  <si>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</si>
  <si>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</si>
  <si>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</si>
  <si>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</si>
  <si>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</si>
  <si>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</si>
  <si>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</si>
  <si>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</si>
  <si>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</si>
  <si>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</si>
  <si>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</si>
  <si>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</si>
  <si>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</si>
  <si>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</si>
  <si>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</si>
  <si>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</si>
  <si>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</si>
  <si>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</si>
  <si>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</si>
  <si>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</si>
  <si>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</si>
  <si>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</si>
  <si>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</si>
  <si>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</si>
  <si>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</si>
  <si>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</si>
  <si>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</si>
  <si>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</si>
  <si>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</si>
  <si>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</si>
  <si>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</si>
  <si>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</si>
  <si>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</si>
  <si>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</si>
  <si>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</si>
  <si>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</si>
  <si>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</si>
  <si>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</si>
  <si>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</si>
  <si>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</si>
  <si>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</si>
  <si>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</si>
  <si>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</si>
  <si>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</si>
  <si>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</si>
  <si>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</si>
  <si>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</si>
  <si>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</si>
  <si>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</si>
  <si>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</si>
  <si>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</si>
  <si>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</si>
  <si>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</si>
  <si>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</si>
  <si>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</si>
  <si>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</si>
  <si>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</si>
  <si>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</si>
  <si>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</si>
  <si>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</si>
  <si>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</si>
  <si>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</si>
  <si>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</si>
  <si>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</si>
  <si>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</si>
  <si>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</si>
  <si>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</si>
  <si>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</si>
  <si>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</si>
  <si>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</si>
  <si>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</si>
  <si>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</si>
  <si>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</si>
  <si>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</si>
  <si>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</si>
  <si>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</si>
  <si>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</si>
  <si>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</si>
  <si>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</si>
  <si>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</si>
  <si>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</si>
  <si>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</si>
  <si>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</si>
  <si>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</si>
  <si>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</si>
  <si>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</si>
  <si>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</si>
  <si>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</si>
  <si>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</si>
  <si>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</si>
  <si>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</si>
  <si>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</si>
  <si>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</si>
  <si>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</si>
  <si>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</si>
  <si>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</si>
  <si>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</si>
  <si>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</si>
  <si>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</si>
  <si>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</si>
  <si>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</si>
  <si>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</si>
  <si>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</si>
  <si>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</si>
  <si>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</si>
  <si>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</si>
  <si>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</si>
  <si>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</si>
  <si>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</si>
  <si>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</si>
  <si>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</si>
  <si>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</si>
  <si>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</si>
  <si>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</si>
  <si>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</si>
  <si>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</si>
  <si>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</si>
  <si>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</si>
  <si>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</si>
  <si>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</si>
  <si>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</si>
  <si>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</si>
  <si>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</si>
  <si>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</si>
  <si>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</si>
  <si>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</si>
  <si>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</si>
  <si>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</si>
  <si>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</si>
  <si>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</si>
  <si>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</si>
  <si>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</si>
  <si>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</si>
  <si>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</si>
  <si>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</si>
  <si>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</si>
  <si>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</si>
  <si>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</si>
  <si>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</si>
  <si>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</si>
  <si>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</si>
  <si>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</si>
  <si>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</si>
  <si>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</si>
  <si>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</si>
  <si>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</si>
  <si>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</si>
  <si>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</si>
  <si>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</si>
  <si>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</si>
  <si>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</si>
  <si>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</si>
  <si>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</si>
  <si>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</si>
  <si>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</si>
  <si>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</si>
  <si>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</si>
  <si>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</si>
  <si>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</si>
  <si>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</si>
  <si>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</si>
  <si>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</si>
  <si>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</si>
  <si>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</si>
  <si>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</si>
  <si>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</si>
  <si>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</si>
  <si>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</si>
  <si>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</si>
  <si>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</si>
  <si>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</si>
  <si>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</si>
  <si>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</si>
  <si>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</si>
  <si>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</si>
  <si>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</si>
  <si>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</si>
  <si>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</si>
  <si>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</si>
  <si>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</si>
  <si>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</si>
  <si>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</si>
  <si>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</si>
  <si>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</si>
  <si>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</si>
  <si>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</si>
  <si>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</si>
  <si>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</si>
  <si>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</si>
  <si>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</si>
  <si>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</si>
  <si>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</si>
  <si>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</si>
  <si>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</si>
  <si>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</si>
  <si>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</si>
  <si>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</si>
  <si>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</si>
  <si>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</si>
  <si>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</si>
  <si>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</si>
  <si>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</si>
  <si>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</si>
  <si>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</si>
  <si>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</si>
  <si>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</si>
  <si>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</si>
  <si>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</si>
  <si>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</si>
  <si>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</si>
  <si>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</si>
  <si>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</si>
  <si>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</si>
  <si>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</si>
  <si>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</si>
  <si>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</si>
  <si>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</si>
  <si>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</si>
  <si>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</si>
  <si>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</si>
  <si>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</si>
  <si>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</si>
  <si>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</si>
  <si>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</si>
  <si>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</si>
  <si>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</si>
  <si>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</si>
  <si>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</si>
  <si>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</si>
  <si>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</si>
  <si>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</si>
  <si>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</si>
  <si>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</si>
  <si>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</si>
  <si>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</si>
  <si>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</si>
  <si>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</si>
  <si>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</si>
  <si>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</si>
  <si>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</si>
  <si>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</si>
  <si>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</si>
  <si>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</si>
  <si>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</si>
  <si>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</si>
  <si>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</si>
  <si>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</si>
  <si>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</si>
  <si>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</si>
  <si>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</si>
  <si>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</si>
  <si>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</si>
  <si>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</si>
  <si>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</si>
  <si>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</si>
  <si>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</si>
  <si>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</si>
  <si>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</si>
  <si>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</si>
  <si>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</si>
  <si>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</si>
  <si>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</si>
  <si>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</si>
  <si>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</si>
  <si>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</si>
  <si>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</si>
  <si>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</si>
  <si>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</si>
  <si>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</si>
  <si>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</si>
  <si>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</si>
  <si>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</si>
  <si>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</si>
  <si>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</si>
  <si>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</si>
  <si>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</si>
  <si>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</si>
  <si>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</si>
  <si>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</si>
  <si>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</si>
  <si>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</si>
  <si>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</si>
  <si>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</si>
  <si>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</si>
  <si>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</si>
  <si>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</si>
  <si>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</si>
  <si>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</si>
  <si>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</si>
  <si>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</si>
  <si>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</si>
  <si>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</si>
  <si>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</si>
  <si>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</si>
  <si>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</si>
  <si>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</si>
  <si>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</si>
  <si>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</si>
  <si>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</si>
  <si>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</si>
  <si>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</si>
  <si>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</si>
  <si>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</si>
  <si>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</si>
  <si>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</si>
  <si>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</si>
  <si>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</si>
  <si>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</si>
  <si>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</si>
  <si>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</si>
  <si>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</si>
  <si>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</si>
  <si>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</si>
  <si>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</si>
  <si>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</si>
  <si>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</si>
  <si>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</si>
  <si>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</si>
  <si>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</si>
  <si>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</si>
  <si>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</si>
  <si>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</si>
  <si>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</si>
  <si>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</si>
  <si>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</si>
  <si>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</si>
  <si>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</si>
  <si>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</si>
  <si>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</si>
  <si>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</si>
  <si>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</si>
  <si>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</si>
  <si>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</si>
  <si>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</si>
  <si>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</si>
  <si>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</si>
  <si>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</si>
  <si>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</si>
  <si>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</si>
  <si>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</si>
  <si>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</si>
  <si>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</si>
  <si>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</si>
  <si>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</si>
  <si>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</si>
  <si>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</si>
  <si>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</si>
  <si>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</si>
  <si>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</si>
  <si>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</si>
  <si>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</si>
  <si>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</si>
  <si>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</si>
  <si>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</si>
  <si>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</si>
  <si>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</si>
  <si>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</si>
  <si>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</si>
  <si>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</si>
  <si>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</si>
  <si>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</si>
  <si>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</si>
  <si>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</si>
  <si>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</si>
  <si>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</si>
  <si>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</si>
  <si>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</si>
  <si>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</si>
  <si>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</si>
  <si>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</si>
  <si>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</si>
  <si>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</si>
  <si>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</si>
  <si>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</si>
  <si>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</si>
  <si>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</si>
  <si>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</si>
  <si>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</si>
  <si>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</si>
  <si>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</si>
  <si>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</si>
  <si>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</si>
  <si>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</si>
  <si>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</si>
  <si>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</si>
  <si>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</si>
  <si>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</si>
  <si>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</si>
  <si>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</si>
  <si>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</si>
  <si>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</si>
  <si>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</si>
  <si>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</si>
  <si>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</si>
  <si>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</si>
  <si>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</si>
  <si>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</si>
  <si>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</si>
  <si>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</si>
  <si>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</si>
  <si>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</si>
  <si>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</si>
  <si>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</si>
  <si>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</si>
  <si>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</si>
  <si>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</si>
  <si>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</si>
  <si>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</si>
  <si>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</si>
  <si>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</si>
  <si>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</si>
  <si>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</si>
  <si>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</si>
  <si>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</si>
  <si>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</si>
  <si>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</si>
  <si>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</si>
  <si>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</si>
  <si>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</si>
  <si>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</si>
  <si>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</si>
  <si>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</si>
  <si>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</si>
  <si>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</si>
  <si>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</si>
  <si>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</si>
  <si>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</si>
  <si>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</si>
  <si>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</si>
  <si>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</si>
  <si>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</si>
  <si>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</si>
  <si>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</si>
  <si>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</si>
  <si>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</si>
  <si>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</si>
  <si>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</si>
  <si>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</si>
  <si>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</si>
  <si>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</si>
  <si>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</si>
  <si>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</si>
  <si>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</si>
  <si>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</si>
  <si>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</si>
  <si>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</si>
  <si>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</si>
  <si>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</si>
  <si>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</si>
  <si>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</si>
  <si>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</si>
  <si>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</si>
  <si>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</si>
  <si>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</si>
  <si>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</si>
  <si>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</si>
  <si>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</si>
  <si>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</si>
  <si>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</si>
  <si>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</si>
  <si>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</si>
  <si>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</si>
  <si>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</si>
  <si>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</si>
  <si>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</si>
  <si>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</si>
  <si>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</si>
  <si>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</si>
  <si>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</si>
  <si>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</si>
  <si>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</si>
  <si>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</si>
  <si>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</si>
  <si>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</si>
  <si>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</si>
  <si>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</si>
  <si>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</si>
  <si>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</si>
  <si>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</si>
  <si>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</si>
  <si>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</si>
  <si>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</si>
  <si>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</si>
  <si>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</si>
  <si>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</si>
  <si>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</si>
  <si>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</si>
  <si>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</si>
  <si>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</si>
  <si>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</si>
  <si>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</si>
  <si>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</si>
  <si>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</si>
  <si>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</si>
  <si>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</si>
  <si>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</si>
  <si>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</si>
  <si>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</si>
  <si>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</si>
  <si>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</si>
  <si>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</si>
  <si>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</si>
  <si>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</si>
  <si>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</si>
  <si>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</si>
  <si>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</si>
  <si>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</si>
  <si>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</si>
  <si>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</si>
  <si>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</si>
  <si>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</si>
  <si>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</si>
  <si>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</si>
  <si>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</si>
  <si>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</si>
  <si>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</si>
  <si>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</si>
  <si>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</si>
  <si>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</si>
  <si>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</si>
  <si>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</si>
  <si>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</si>
  <si>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</si>
  <si>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</si>
  <si>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</si>
  <si>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</si>
  <si>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</si>
  <si>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</si>
  <si>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</si>
  <si>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</si>
  <si>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</si>
  <si>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</si>
  <si>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</si>
  <si>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</si>
  <si>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</si>
  <si>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</si>
  <si>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</si>
  <si>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</si>
  <si>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</si>
  <si>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</si>
  <si>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</si>
  <si>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</si>
  <si>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</si>
  <si>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</si>
  <si>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</si>
  <si>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</si>
  <si>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</si>
  <si>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</si>
  <si>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</si>
  <si>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</si>
  <si>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</si>
  <si>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</si>
  <si>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</si>
  <si>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</si>
  <si>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</si>
  <si>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</si>
  <si>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</si>
  <si>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</si>
  <si>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</si>
  <si>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</si>
  <si>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</si>
  <si>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</si>
  <si>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</si>
  <si>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</si>
  <si>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</si>
  <si>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</si>
  <si>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</si>
  <si>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</si>
  <si>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</si>
  <si>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</si>
  <si>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</si>
  <si>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</si>
  <si>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</si>
  <si>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</si>
  <si>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</si>
  <si>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</si>
  <si>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</si>
  <si>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</si>
  <si>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</si>
  <si>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</si>
  <si>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</si>
  <si>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</si>
  <si>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</si>
  <si>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</si>
  <si>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</si>
  <si>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</si>
  <si>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</si>
  <si>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</si>
  <si>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</si>
  <si>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</si>
  <si>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</si>
  <si>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</si>
  <si>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</si>
  <si>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</si>
  <si>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</si>
  <si>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</si>
  <si>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</si>
  <si>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</si>
  <si>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</si>
  <si>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</si>
  <si>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</si>
  <si>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</si>
  <si>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</si>
  <si>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</si>
  <si>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</si>
  <si>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</si>
  <si>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</si>
  <si>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</si>
  <si>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</si>
  <si>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</si>
  <si>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</si>
  <si>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</si>
  <si>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</si>
  <si>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</si>
  <si>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</si>
  <si>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</si>
  <si>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</si>
  <si>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</si>
  <si>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</si>
  <si>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</si>
  <si>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</si>
  <si>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</si>
  <si>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</si>
  <si>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</si>
  <si>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</si>
  <si>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</si>
  <si>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</si>
  <si>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</si>
  <si>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</si>
  <si>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</si>
  <si>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</si>
  <si>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</si>
  <si>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</si>
  <si>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</si>
  <si>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</si>
  <si>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</si>
  <si>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</si>
  <si>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</si>
  <si>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</si>
  <si>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</si>
  <si>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</si>
  <si>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</si>
  <si>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</si>
  <si>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</si>
  <si>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</si>
  <si>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</si>
  <si>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</si>
  <si>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</si>
  <si>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</si>
  <si>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</si>
  <si>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</si>
  <si>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</si>
  <si>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</si>
  <si>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</si>
  <si>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</si>
  <si>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</si>
  <si>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</si>
  <si>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</si>
  <si>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</si>
  <si>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</si>
  <si>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</si>
  <si>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</si>
  <si>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</si>
  <si>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</si>
  <si>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</si>
  <si>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</si>
  <si>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</si>
  <si>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</si>
  <si>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</si>
  <si>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</si>
  <si>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</si>
  <si>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</si>
  <si>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</si>
  <si>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</si>
  <si>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</si>
  <si>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</si>
  <si>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</si>
  <si>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</si>
  <si>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</si>
  <si>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</si>
  <si>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</si>
  <si>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</si>
  <si>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</si>
  <si>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</si>
  <si>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</si>
  <si>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</si>
  <si>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</si>
  <si>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</si>
  <si>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</si>
  <si>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</si>
  <si>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</si>
  <si>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</si>
  <si>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</si>
  <si>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</si>
  <si>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</si>
  <si>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</si>
  <si>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</si>
  <si>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</si>
  <si>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</si>
  <si>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</si>
  <si>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</si>
  <si>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</si>
  <si>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</si>
  <si>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</si>
  <si>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</si>
  <si>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</si>
  <si>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</si>
  <si>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</si>
  <si>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</si>
  <si>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</si>
  <si>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</si>
  <si>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</si>
  <si>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</si>
  <si>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</si>
  <si>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</si>
  <si>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</si>
  <si>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</si>
  <si>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</si>
  <si>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</si>
  <si>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</si>
  <si>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</si>
  <si>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</si>
  <si>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</si>
  <si>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</si>
  <si>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</si>
  <si>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</si>
  <si>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</si>
  <si>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</si>
  <si>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</si>
  <si>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</si>
  <si>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</si>
  <si>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</si>
  <si>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</si>
  <si>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</si>
  <si>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</si>
  <si>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</si>
  <si>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</si>
  <si>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</si>
  <si>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</si>
  <si>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</si>
  <si>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</si>
  <si>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</si>
  <si>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</si>
  <si>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</si>
  <si>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</si>
  <si>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</si>
  <si>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</si>
  <si>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</si>
  <si>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</si>
  <si>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</si>
  <si>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</si>
  <si>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</si>
  <si>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</si>
  <si>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</si>
  <si>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</si>
  <si>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</si>
  <si>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</si>
  <si>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</si>
  <si>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</si>
  <si>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</si>
  <si>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</si>
  <si>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</si>
  <si>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</si>
  <si>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</si>
  <si>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</si>
  <si>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</si>
  <si>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</si>
  <si>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</si>
  <si>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</si>
  <si>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</si>
  <si>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</si>
  <si>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</si>
  <si>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</si>
  <si>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</si>
  <si>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</si>
  <si>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</si>
  <si>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</si>
  <si>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</si>
  <si>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</si>
  <si>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</si>
  <si>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</si>
  <si>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</si>
  <si>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</si>
  <si>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</si>
  <si>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</si>
  <si>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</si>
  <si>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</si>
  <si>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</si>
  <si>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</si>
  <si>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</si>
  <si>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</si>
  <si>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</si>
  <si>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</si>
  <si>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</si>
  <si>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</si>
  <si>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</si>
  <si>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</si>
  <si>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</si>
  <si>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</si>
  <si>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</si>
  <si>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</si>
  <si>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</si>
  <si>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</si>
  <si>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</si>
  <si>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</si>
  <si>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</si>
  <si>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</si>
  <si>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</si>
  <si>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</si>
  <si>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</si>
  <si>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</si>
  <si>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</si>
  <si>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</si>
  <si>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</si>
  <si>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</si>
  <si>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</si>
  <si>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</si>
  <si>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</si>
  <si>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</si>
  <si>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</si>
  <si>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</si>
  <si>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</si>
  <si>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</si>
  <si>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</si>
  <si>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</si>
  <si>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</si>
  <si>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</si>
  <si>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</si>
  <si>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</si>
  <si>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</si>
  <si>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</si>
  <si>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</si>
  <si>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</si>
  <si>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</si>
  <si>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</si>
  <si>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</si>
  <si>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</si>
  <si>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</si>
  <si>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</si>
  <si>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</si>
  <si>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</si>
  <si>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</si>
  <si>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</si>
  <si>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</si>
  <si>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</si>
  <si>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</si>
  <si>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</si>
  <si>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</si>
  <si>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</si>
  <si>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</si>
  <si>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</si>
  <si>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</si>
  <si>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</si>
  <si>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</si>
  <si>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</si>
  <si>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</si>
  <si>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</si>
  <si>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</si>
  <si>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</si>
  <si>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</si>
  <si>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</si>
  <si>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</si>
  <si>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</si>
  <si>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</si>
  <si>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</si>
  <si>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</si>
  <si>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</si>
  <si>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</si>
  <si>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</si>
  <si>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</si>
  <si>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</si>
  <si>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</si>
  <si>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</si>
  <si>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</si>
  <si>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</si>
  <si>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</si>
  <si>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</si>
  <si>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</si>
  <si>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</si>
  <si>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</si>
  <si>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</si>
  <si>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</si>
  <si>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</si>
  <si>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</si>
  <si>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</si>
  <si>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</si>
  <si>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</si>
  <si>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</si>
  <si>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</si>
  <si>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</si>
  <si>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</si>
  <si>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</si>
  <si>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</si>
  <si>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</si>
  <si>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</si>
  <si>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</si>
  <si>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</si>
  <si>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</si>
  <si>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</si>
  <si>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</si>
  <si>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</si>
  <si>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</si>
  <si>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</si>
  <si>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</si>
  <si>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</si>
  <si>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</si>
  <si>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</si>
  <si>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</si>
  <si>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</si>
  <si>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</si>
  <si>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</si>
  <si>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</si>
  <si>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</si>
  <si>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</si>
  <si>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</si>
  <si>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</si>
  <si>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</si>
  <si>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</si>
  <si>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</si>
  <si>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</si>
  <si>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</si>
  <si>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</si>
  <si>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</si>
  <si>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</si>
  <si>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</si>
  <si>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</si>
  <si>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</si>
  <si>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</si>
  <si>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</si>
  <si>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</si>
  <si>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</si>
  <si>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</si>
  <si>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</si>
  <si>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</si>
  <si>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</si>
  <si>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</si>
  <si>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</si>
  <si>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</si>
  <si>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</si>
  <si>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</si>
  <si>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</si>
  <si>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</si>
  <si>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</si>
  <si>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</si>
  <si>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</si>
  <si>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</si>
  <si>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</si>
  <si>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</si>
  <si>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</si>
  <si>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</si>
  <si>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</si>
  <si>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</si>
  <si>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</si>
  <si>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</si>
  <si>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</si>
  <si>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</si>
  <si>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</si>
  <si>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</si>
  <si>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</si>
  <si>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</si>
  <si>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</si>
  <si>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</si>
  <si>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</si>
  <si>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</si>
  <si>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</si>
  <si>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</si>
  <si>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</si>
  <si>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</si>
  <si>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</si>
  <si>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</si>
  <si>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</si>
  <si>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</si>
  <si>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</si>
  <si>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</si>
  <si>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</si>
  <si>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</si>
  <si>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</si>
  <si>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</si>
  <si>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</si>
  <si>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</si>
  <si>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</si>
  <si>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</si>
  <si>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</si>
  <si>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</si>
  <si>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</si>
  <si>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</si>
  <si>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</si>
  <si>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</si>
  <si>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</si>
  <si>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</si>
  <si>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</si>
  <si>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</si>
  <si>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</si>
  <si>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</si>
  <si>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</si>
  <si>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</si>
  <si>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</si>
  <si>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</si>
  <si>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</si>
  <si>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</si>
  <si>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</si>
  <si>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</si>
  <si>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</si>
  <si>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</si>
  <si>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</si>
  <si>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</si>
  <si>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</si>
  <si>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</si>
  <si>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</si>
  <si>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</si>
  <si>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</si>
  <si>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</si>
  <si>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</si>
  <si>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</si>
  <si>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</si>
  <si>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</si>
  <si>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</si>
  <si>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</si>
  <si>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</si>
  <si>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</si>
  <si>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</si>
  <si>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</si>
  <si>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</si>
  <si>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</si>
  <si>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</si>
  <si>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</si>
  <si>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</si>
  <si>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</si>
  <si>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</si>
  <si>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</si>
  <si>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</si>
  <si>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</si>
  <si>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</si>
  <si>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</si>
  <si>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</si>
  <si>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</si>
  <si>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</si>
  <si>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</si>
  <si>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</si>
  <si>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</si>
  <si>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</si>
  <si>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</si>
  <si>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</si>
  <si>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</si>
  <si>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</si>
  <si>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</si>
  <si>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</si>
  <si>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</si>
  <si>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</si>
  <si>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</si>
  <si>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</si>
  <si>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</si>
  <si>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</si>
  <si>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</si>
  <si>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</si>
  <si>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</si>
  <si>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</si>
  <si>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</si>
  <si>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</si>
  <si>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</si>
  <si>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</si>
  <si>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</si>
  <si>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</si>
  <si>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</si>
  <si>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</si>
  <si>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</si>
  <si>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</si>
  <si>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</si>
  <si>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</si>
  <si>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</si>
  <si>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</si>
  <si>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</si>
  <si>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</si>
  <si>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</si>
  <si>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</si>
  <si>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</si>
  <si>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</si>
  <si>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</si>
  <si>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</si>
  <si>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</si>
  <si>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</si>
  <si>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</si>
  <si>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</si>
  <si>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</si>
  <si>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</si>
  <si>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</si>
  <si>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</si>
  <si>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</si>
  <si>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</si>
  <si>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</si>
  <si>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</si>
  <si>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</si>
  <si>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</si>
  <si>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</si>
  <si>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</si>
  <si>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</si>
  <si>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</si>
  <si>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</si>
  <si>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</si>
  <si>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</si>
  <si>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</si>
  <si>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</si>
  <si>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</si>
  <si>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</si>
  <si>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</si>
  <si>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</si>
  <si>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</si>
  <si>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</si>
  <si>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</si>
  <si>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</si>
  <si>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</si>
  <si>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</si>
  <si>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</si>
  <si>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</si>
  <si>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</si>
  <si>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</si>
  <si>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</si>
  <si>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</si>
  <si>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</si>
  <si>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</si>
  <si>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</si>
  <si>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</si>
  <si>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</si>
  <si>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</si>
  <si>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</si>
  <si>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</si>
  <si>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</si>
  <si>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</si>
  <si>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</si>
  <si>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</si>
  <si>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</si>
  <si>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</si>
  <si>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</si>
  <si>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</si>
  <si>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</si>
  <si>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</si>
  <si>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</si>
  <si>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</si>
  <si>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</si>
  <si>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</si>
  <si>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</si>
  <si>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</si>
  <si>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</si>
  <si>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</si>
  <si>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</si>
  <si>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</si>
  <si>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</si>
  <si>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</si>
  <si>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</si>
  <si>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</si>
  <si>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</si>
  <si>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</si>
  <si>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</si>
  <si>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</si>
  <si>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</si>
  <si>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</si>
  <si>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</si>
  <si>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</si>
  <si>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</si>
  <si>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</si>
  <si>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</si>
  <si>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</si>
  <si>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</si>
  <si>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</si>
  <si>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</si>
  <si>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</si>
  <si>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</si>
  <si>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</si>
  <si>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</si>
  <si>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</si>
  <si>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</si>
  <si>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</si>
  <si>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</si>
  <si>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</si>
  <si>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</si>
  <si>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</si>
  <si>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</si>
  <si>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</si>
  <si>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</si>
  <si>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</si>
  <si>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</si>
  <si>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</si>
  <si>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</si>
  <si>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</si>
  <si>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</si>
  <si>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</si>
  <si>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</si>
  <si>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</si>
  <si>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</si>
  <si>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</si>
  <si>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</si>
  <si>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</si>
  <si>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</si>
  <si>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</si>
  <si>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</si>
  <si>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</si>
  <si>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</si>
  <si>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</si>
  <si>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</si>
  <si>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</si>
  <si>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</si>
  <si>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</si>
  <si>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</si>
  <si>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</si>
  <si>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</si>
  <si>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</si>
  <si>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</si>
  <si>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</si>
  <si>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</si>
  <si>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</si>
  <si>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</si>
  <si>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</si>
  <si>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</si>
  <si>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</si>
  <si>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</si>
  <si>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</si>
  <si>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</si>
  <si>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</si>
  <si>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</si>
  <si>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</si>
  <si>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</si>
  <si>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</si>
  <si>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</si>
  <si>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</si>
  <si>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</si>
  <si>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</si>
  <si>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</si>
  <si>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</si>
  <si>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</si>
  <si>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</si>
  <si>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</si>
  <si>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</si>
  <si>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</si>
  <si>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</si>
  <si>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</si>
  <si>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</si>
  <si>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</si>
  <si>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</si>
  <si>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</si>
  <si>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</si>
  <si>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</si>
  <si>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</si>
  <si>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</si>
  <si>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</si>
  <si>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</si>
  <si>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</si>
  <si>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</si>
  <si>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</si>
  <si>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</si>
  <si>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</si>
  <si>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</si>
  <si>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</si>
  <si>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</si>
  <si>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</si>
  <si>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</si>
  <si>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</si>
  <si>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</si>
  <si>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</si>
  <si>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</si>
  <si>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</si>
  <si>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</si>
  <si>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</si>
  <si>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</si>
  <si>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</si>
  <si>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</si>
  <si>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</si>
  <si>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</si>
  <si>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</si>
  <si>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</si>
  <si>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</si>
  <si>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</si>
  <si>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</si>
  <si>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</si>
  <si>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</si>
  <si>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</si>
  <si>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</si>
  <si>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</si>
  <si>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</si>
  <si>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</si>
  <si>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</si>
  <si>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</si>
  <si>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</si>
  <si>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</si>
  <si>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</si>
  <si>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</si>
  <si>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</si>
  <si>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</si>
  <si>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</si>
  <si>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</si>
  <si>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</si>
  <si>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</si>
  <si>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</si>
  <si>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</si>
  <si>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</si>
  <si>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</si>
  <si>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</si>
  <si>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</si>
  <si>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</si>
  <si>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</si>
  <si>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</si>
  <si>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</si>
  <si>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</si>
  <si>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</si>
  <si>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</si>
  <si>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</si>
  <si>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</si>
  <si>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</si>
  <si>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</si>
  <si>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</si>
  <si>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</si>
  <si>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</si>
  <si>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</si>
  <si>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</si>
  <si>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</si>
  <si>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</si>
  <si>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</si>
  <si>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</si>
  <si>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</si>
  <si>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</si>
  <si>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</si>
  <si>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</si>
  <si>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</si>
  <si>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</si>
  <si>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</si>
  <si>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</si>
  <si>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</si>
  <si>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</si>
  <si>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</si>
  <si>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</si>
  <si>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</si>
  <si>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</si>
  <si>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</si>
  <si>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</si>
  <si>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</si>
  <si>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</si>
  <si>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</si>
  <si>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</si>
  <si>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</si>
  <si>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</si>
  <si>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</si>
  <si>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</si>
  <si>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</si>
  <si>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</si>
  <si>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</si>
  <si>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</si>
  <si>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</si>
  <si>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</si>
  <si>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</si>
  <si>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</si>
  <si>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</si>
  <si>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</si>
  <si>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</si>
  <si>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</si>
  <si>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</si>
  <si>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</si>
  <si>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</si>
  <si>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</si>
  <si>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</si>
  <si>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</si>
  <si>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</si>
  <si>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</si>
  <si>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</si>
  <si>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</si>
  <si>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</si>
  <si>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</si>
  <si>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</si>
  <si>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</si>
  <si>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</si>
  <si>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</si>
  <si>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</si>
  <si>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</si>
  <si>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</si>
  <si>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</si>
  <si>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</si>
  <si>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</si>
  <si>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</si>
  <si>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</si>
  <si>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</si>
  <si>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</si>
  <si>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</si>
  <si>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</si>
  <si>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</si>
  <si>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</si>
  <si>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</si>
  <si>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</si>
  <si>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</si>
  <si>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</si>
  <si>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</si>
  <si>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</si>
  <si>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</si>
  <si>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</si>
  <si>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</si>
  <si>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</si>
  <si>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</si>
  <si>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</si>
  <si>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</si>
  <si>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</si>
  <si>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</si>
  <si>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</si>
  <si>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</si>
  <si>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</si>
  <si>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</si>
  <si>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</si>
  <si>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</si>
  <si>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</si>
  <si>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</si>
  <si>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</si>
  <si>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</si>
  <si>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</si>
  <si>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</si>
  <si>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</si>
  <si>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</si>
  <si>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</si>
  <si>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</si>
  <si>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</si>
  <si>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</si>
  <si>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</si>
  <si>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</si>
  <si>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</si>
  <si>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</si>
  <si>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</si>
  <si>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</si>
  <si>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</si>
  <si>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</si>
  <si>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</si>
  <si>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</si>
  <si>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</si>
  <si>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</si>
  <si>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</si>
  <si>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</si>
  <si>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</si>
  <si>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</si>
  <si>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</si>
  <si>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</si>
  <si>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</si>
  <si>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</si>
  <si>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</si>
  <si>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</si>
  <si>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</si>
  <si>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</si>
  <si>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</si>
  <si>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</si>
  <si>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</si>
  <si>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</si>
  <si>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</si>
  <si>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</si>
  <si>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</si>
  <si>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</si>
  <si>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</si>
  <si>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</si>
  <si>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</si>
  <si>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</si>
  <si>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</si>
  <si>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</si>
  <si>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</si>
  <si>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</si>
  <si>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</si>
  <si>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</si>
  <si>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</si>
  <si>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</si>
  <si>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</si>
  <si>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</si>
  <si>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</si>
  <si>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</si>
  <si>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</si>
  <si>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</si>
  <si>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</si>
  <si>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</si>
  <si>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</si>
  <si>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</si>
  <si>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</si>
  <si>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</si>
  <si>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</si>
  <si>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</si>
  <si>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</si>
  <si>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</si>
  <si>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</si>
  <si>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</si>
  <si>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</si>
  <si>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</si>
  <si>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</si>
  <si>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</si>
  <si>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</si>
  <si>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</si>
  <si>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</si>
  <si>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</si>
  <si>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</si>
  <si>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</si>
  <si>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</si>
  <si>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</si>
  <si>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</si>
  <si>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</si>
  <si>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</si>
  <si>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</si>
  <si>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</si>
  <si>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</si>
  <si>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</si>
  <si>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</si>
  <si>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</si>
  <si>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</si>
  <si>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</si>
  <si>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</si>
  <si>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</si>
  <si>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</si>
  <si>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</si>
  <si>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</si>
  <si>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</si>
  <si>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</si>
  <si>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</si>
  <si>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</si>
  <si>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</si>
  <si>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</si>
  <si>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</si>
  <si>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</si>
  <si>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</si>
  <si>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</si>
  <si>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</si>
  <si>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</si>
  <si>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</si>
  <si>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</si>
  <si>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</si>
  <si>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</si>
  <si>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</si>
  <si>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</si>
  <si>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</si>
  <si>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</si>
  <si>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</si>
  <si>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</si>
  <si>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</si>
  <si>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</si>
  <si>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</si>
  <si>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</si>
  <si>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</si>
  <si>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</si>
  <si>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</si>
  <si>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</si>
  <si>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</si>
  <si>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</si>
  <si>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</si>
  <si>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</si>
  <si>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</si>
  <si>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</si>
  <si>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</si>
  <si>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</si>
  <si>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</si>
  <si>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</si>
  <si>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</si>
  <si>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</si>
  <si>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</si>
  <si>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</si>
  <si>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</si>
  <si>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</si>
  <si>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</si>
  <si>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</si>
  <si>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</si>
  <si>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</si>
  <si>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</si>
  <si>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</si>
  <si>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</si>
  <si>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</si>
  <si>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</si>
  <si>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</si>
  <si>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</si>
  <si>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</si>
  <si>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</si>
  <si>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</si>
  <si>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</si>
  <si>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</si>
  <si>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</si>
  <si>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</si>
  <si>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</si>
  <si>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</si>
  <si>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</si>
  <si>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PCM-20251202-00001441</t>
  </si>
  <si>
    <t>USF site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</si>
  <si>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</si>
  <si>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</si>
  <si>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</si>
  <si>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</si>
  <si>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</si>
  <si>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</si>
  <si>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</si>
  <si>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</si>
  <si>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</si>
  <si>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</si>
  <si>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</si>
  <si>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</si>
  <si>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</si>
  <si>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</si>
  <si>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</si>
  <si>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</si>
  <si>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</si>
  <si>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</si>
  <si>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</si>
  <si>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</si>
  <si>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</si>
  <si>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</si>
  <si>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</si>
  <si>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</si>
  <si>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</si>
  <si>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</si>
  <si>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</si>
  <si>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</si>
  <si>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</si>
  <si>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</si>
  <si>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</si>
  <si>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</si>
  <si>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</si>
  <si>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</si>
  <si>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</si>
  <si>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</si>
  <si>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</si>
  <si>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</si>
  <si>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</si>
  <si>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</si>
  <si>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</si>
  <si>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</si>
  <si>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</si>
  <si>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</si>
  <si>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</si>
  <si>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</si>
  <si>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</si>
  <si>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</si>
  <si>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</si>
  <si>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</si>
  <si>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</si>
  <si>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</si>
  <si>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</si>
  <si>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</si>
  <si>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</si>
  <si>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</si>
  <si>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</si>
  <si>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</si>
  <si>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</si>
  <si>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</si>
  <si>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</si>
  <si>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</si>
  <si>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</si>
  <si>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</si>
  <si>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</si>
  <si>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</si>
  <si>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</si>
  <si>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</si>
  <si>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</si>
  <si>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</si>
  <si>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</si>
  <si>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</si>
  <si>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</si>
  <si>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</si>
  <si>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</si>
  <si>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</si>
  <si>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</si>
  <si>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</si>
  <si>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</si>
  <si>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</si>
  <si>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</si>
  <si>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</si>
  <si>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</si>
  <si>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</si>
  <si>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PCM-20251202-00001689</t>
  </si>
  <si>
    <t>site has access issue at night inside desert</t>
  </si>
  <si>
    <t>PCM-20251203-00000053</t>
  </si>
  <si>
    <t xml:space="preserve">EM team need 50 min </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</si>
  <si>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</si>
  <si>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</si>
  <si>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</si>
  <si>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</si>
  <si>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PCM-20251202-00001646</t>
  </si>
  <si>
    <t>PCM-20251202-00001681</t>
  </si>
  <si>
    <t>vandlism case Team AT site TS</t>
  </si>
  <si>
    <t>PCM-20251202-00001729</t>
  </si>
  <si>
    <t>access issue site located at king Abdallah stadium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</si>
  <si>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</si>
  <si>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</si>
  <si>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</si>
  <si>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</si>
  <si>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</si>
  <si>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</si>
  <si>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</si>
  <si>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</si>
  <si>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PCM-20251202-00001528</t>
  </si>
  <si>
    <t xml:space="preserve">Site under Night Access Issue , Team will check early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</si>
</sst>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0" totalsRowShown="0" headerRowDxfId="172" dataDxfId="171" headerRowBorderDxfId="169" tableBorderDxfId="170" totalsRowBorderDxfId="168">
  <autoFilter ref="A1:L21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5" dataDxfId="154" headerRowBorderDxfId="152" tableBorderDxfId="153" totalsRowBorderDxfId="151">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4" totalsRowShown="0" headerRowDxfId="62" dataDxfId="61" headerRowBorderDxfId="59" tableBorderDxfId="60">
  <autoFilter ref="A1:L93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1" totalsRowShown="0" headerRowDxfId="46" dataDxfId="45" headerRowBorderDxfId="43" tableBorderDxfId="44" totalsRowBorderDxfId="42">
  <autoFilter ref="A1:L2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 totalsRowShown="0" headerRowDxfId="29" dataDxfId="28" headerRowBorderDxfId="26" tableBorderDxfId="27">
  <autoFilter ref="A1:L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7" totalsRowShown="0" headerRowDxfId="13" tableBorderDxfId="12">
  <autoFilter ref="A1:L45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0"/>
  <sheetViews>
    <sheetView workbookViewId="0">
      <selection activeCell="D4" sqre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331.08664432870137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21711</v>
      </c>
      <c r="E3" s="127" t="s">
        <v>39106</v>
      </c>
      <c r="F3" s="73">
        <v>45993.783078703702</v>
      </c>
      <c r="G3" s="125">
        <f ca="1">IFERROR(NOW()-F3,"-")</f>
        <v>0.25199155092559522</v>
      </c>
      <c r="H3" s="126">
        <v>45993.783067129632</v>
      </c>
      <c r="I3" s="128" t="str">
        <f>IFERROR(VLOOKUP(D3,DB!A:F,6,0),"")</f>
        <v>Generator-SG</v>
      </c>
      <c r="J3" s="128" t="str">
        <f>IFERROR(VLOOKUP(D3,DB!A:G,7,0),"")</f>
        <v>Vandalized</v>
      </c>
      <c r="K3" s="124" t="s">
        <v>39109</v>
      </c>
      <c r="L3" s="123" t="str">
        <f>IFERROR(VLOOKUP(D3,DB!A:I,9,0),"")</f>
        <v>Latis</v>
      </c>
    </row>
    <row r="4" spans="1:15" s="61" customFormat="1" ht="15" customHeight="1">
      <c r="A4" s="129"/>
      <c r="B4" s="128" t="str">
        <f>IFERROR(VLOOKUP(D4,DB!A:K,11,0),"")</f>
        <v/>
      </c>
      <c r="C4" s="128"/>
      <c r="D4" s="56"/>
      <c r="E4" s="127"/>
      <c r="F4" s="73"/>
      <c r="G4" s="125">
        <f ca="1">IFERROR(NOW()-F4,"-")</f>
        <v>45994.035070254627</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45994.035070254627</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45994.035070254627</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45994.035070254627</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45994.035070254627</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45994.035070254627</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45994.035070254627</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45994.035070254627</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45994.035070254627</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45994.035070254627</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45994.035070254627</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45994.035070254627</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45994.035070254627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45994.035070254627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45994.035070254627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45994.035070254627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45994.035070254627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45994.035070254627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45994.035070254627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45994.035070254627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45994.035070254627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45994.035070254627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45994.035070254627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45994.035070254627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45994.035070254627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45994.035070254627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45994.035070254627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45994.035070254627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45994.035070254627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45994.035070254627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45994.035070254627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45994.035070254627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45994.035070254627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45994.035070254627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45994.035070254627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45994.035070254627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45994.035070254627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45994.035070254627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45994.035070254627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45994.035070254627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45994.035070254627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45994.035070254627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45994.035070254627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45994.035070254627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45994.035070254627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45994.035070254627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45994.035070254627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45994.035070254627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45994.035070254627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45994.035070254627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45994.035070254627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45994.035070254627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45994.035070254627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45994.035070254627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45994.035070254627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45994.035070254627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45994.035070254627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45994.035070254627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45994.035070254627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45994.035070254627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45994.035070254627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45994.035070254627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45994.035070254627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45994.035070254627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45994.035070254627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45994.035070254627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45994.035070254627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45994.035070254627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45994.035070254627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45994.035070254627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45994.035070254627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45994.035070254627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45994.035070254627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45994.035070254627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45994.035070254627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45994.035070254627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45994.035070254627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45994.035070254627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45994.035070254627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45994.035070254627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45994.035070254627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45994.035070254627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45994.035070254627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45994.035070254627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45994.035070254627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45994.035070254627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45994.035070254627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45994.035070254627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45994.035070254627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45994.035070254627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45994.035070254627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45994.035070254627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45994.035070254627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45994.035070254627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45994.035070254627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45994.035070254627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45994.035070254627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45994.035070254627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45994.035070254627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45994.035070254627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45994.035070254627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45994.035070254627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45994.035070254627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45994.035070254627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45994.035070254627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45994.035070254627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45994.035070254627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45994.035070254627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45994.035070254627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45994.035070254627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45994.035070254627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45994.035070254627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45994.035070254627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45994.035070254627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45994.035070254627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45994.035070254627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45994.035070254627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45994.035070254627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45994.035070254627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45994.035070254627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45994.035070254627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45994.035070254627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45994.035070254627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45994.035070254627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45994.035070254627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45994.035070254627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45994.035070254627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45994.035070254627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45994.035070254627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45994.035070254627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45994.035070254627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45994.035070254627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45994.035070254627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45994.035070254627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45994.035070254627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45994.035070254627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45994.035070254627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45994.035070254627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45994.035070254627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45994.035070254627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45994.035070254627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45994.035070254627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45994.035070254627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45994.035070254627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45994.035070254627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45994.035070254627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45994.035070254627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45994.035070254627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45994.035070254627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45994.035070254627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45994.035070254627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45994.035070254627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45994.035070254627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45994.035070254627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45994.035070254627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45994.035070254627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45994.035070254627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45994.035070254627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45994.035070254627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45994.035070254627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45994.035070254627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45994.035070254627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45994.035070254627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45994.035070254627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45994.035070254627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45994.035070254627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45994.035070254627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45994.035070254627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45994.035070254627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45994.035070254627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45994.035070254627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45994.035070254627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45994.035070254627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45994.035070254627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45994.035070254627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45994.035070254627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45994.035070254627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45994.035070254627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45994.035070254627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45994.035070254627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45994.035070254627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45994.035070254627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45994.035070254627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45994.035070254627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45994.035070254627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45994.035070254627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45994.035070254627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45994.035070254627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45994.035070254627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45994.035070254627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45994.035070254627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45994.035070254627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45994.035070254627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45994.035070254627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45994.035070254627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45994.035070254627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45994.035070254627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45994.035070254627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45994.035070254627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45994.035070254627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45994.035070254627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45994.035070254627</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45994.035070254627</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45994.035070254627</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45994.035070254627</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45994.035070254627</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45994.035070254627</v>
      </c>
      <c r="H210" s="126"/>
      <c r="I210" s="128" t="str">
        <f>IFERROR(VLOOKUP(D210,DB!A:F,6,0),"")</f>
        <v/>
      </c>
      <c r="J210" s="128" t="str">
        <f>IFERROR(VLOOKUP(D210,DB!A:G,7,0),"")</f>
        <v/>
      </c>
      <c r="K210" s="124"/>
      <c r="L210" s="123" t="str">
        <f>IFERROR(VLOOKUP(D210,DB!A:I,9,0),"")</f>
        <v/>
      </c>
    </row>
  </sheetData>
  <customSheetViews>
    <customSheetView guid="{F6042A99-DD27-4453-835D-0834D95730CC}" filter="1" showAutoFilter="1">
      <pageMargins left="0" right="0" top="0" bottom="0" header="0" footer="0"/>
      <autoFilter ref="B1:M1" xr:uid="{68057F62-792F-42CF-9D26-5C4D994E176D}"/>
    </customSheetView>
  </customSheetViews>
  <dataValidations count="2">
    <dataValidation allowBlank="1" showInputMessage="1" showErrorMessage="1" sqref="E1" xr:uid="{5DBA255D-CDD9-49FB-AD3C-AF70AB4EE696}"/>
    <dataValidation type="list" allowBlank="1" showInputMessage="1" showErrorMessage="1" sqref="E2:E21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169.03523229166603</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9.6476512731460389</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58" t="s">
        <v>38875</v>
      </c>
      <c r="E5" s="81" t="s">
        <v>39106</v>
      </c>
      <c r="F5" s="100">
        <v>45993.964467592596</v>
      </c>
      <c r="G5" s="101">
        <f ca="1">IFERROR(NOW()-F5,"-")</f>
        <v>7.060266203188803E-2</v>
      </c>
      <c r="H5" s="100">
        <v>45993.951967592591</v>
      </c>
      <c r="I5" s="18" t="str">
        <f>IFERROR(VLOOKUP(D5,DB!A:F,6,0),"")</f>
        <v>Power cube</v>
      </c>
      <c r="J5" s="18" t="str">
        <f>IFERROR(VLOOKUP(D5,DB!A:G,7,0),"")</f>
        <v>In progress+No BB Design</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45994.035070254627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45994.035070254627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45994.035070254627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45994.035070254627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45994.035070254627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45994.035070254627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45994.035070254627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45994.035070254627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45994.035070254627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45994.035070254627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45994.035070254627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45994.035070254627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45994.035070254627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45994.035070254627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45994.035070254627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45994.035070254627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45994.035070254627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45994.035070254627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45994.035070254627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45994.035070254627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45994.035070254627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45994.035070254627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45994.035070254627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45994.035070254627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45994.035070254627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45994.035070254627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45994.035070254627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45994.035070254627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45994.035070254627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45994.035070254627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45994.035070254627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45994.035070254627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45994.035070254627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45994.035070254627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45994.035070254627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45994.035070254627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45994.035070254627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45994.035070254627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45994.035070254627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45994.035070254627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4"/>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39196</v>
      </c>
      <c r="B2" s="58" t="str">
        <f>IFERROR(VLOOKUP(D2,DB!A:K,11,0),"")</f>
        <v>R3</v>
      </c>
      <c r="C2" s="18">
        <v>1</v>
      </c>
      <c r="D2" s="58" t="s">
        <v>18663</v>
      </c>
      <c r="E2" s="18" t="s">
        <v>39106</v>
      </c>
      <c r="F2" s="20">
        <v>45994.034247685187</v>
      </c>
      <c r="G2" s="21">
        <f t="shared" ref="G2:G23" ca="1" si="0">IFERROR(NOW()-F2,"-")</f>
        <v>8.2256944006076083E-4</v>
      </c>
      <c r="H2" s="22">
        <v>45994.02925925926</v>
      </c>
      <c r="I2" s="19" t="str">
        <f>IFERROR(VLOOKUP(D2,DB!A:F,6,0),"")</f>
        <v>SCECO</v>
      </c>
      <c r="J2" s="18" t="str">
        <f>IFERROR(VLOOKUP(D2,DB!A:G,7,0),"")</f>
        <v>Dead</v>
      </c>
      <c r="K2" s="42" t="s">
        <v>39197</v>
      </c>
      <c r="L2" s="23" t="str">
        <f>IFERROR(VLOOKUP(D2,DB!A:I,9,0),"")</f>
        <v>Latis</v>
      </c>
    </row>
    <row r="3" spans="1:13" ht="15" customHeight="1">
      <c r="A3" s="19"/>
      <c r="B3" s="58" t="str">
        <f>IFERROR(VLOOKUP(D3,DB!A:K,11,0),"")</f>
        <v/>
      </c>
      <c r="C3" s="18"/>
      <c r="D3" s="58"/>
      <c r="E3" s="18"/>
      <c r="F3" s="20"/>
      <c r="G3" s="21">
        <f t="shared" ca="1" si="0"/>
        <v>45994.035070254627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45994.035070254627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45994.035070254627</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45994.035070254627</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45994.035070254627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45994.035070254627</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45994.035070254627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45994.035070254627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45994.035070254627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45994.035070254627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45994.035070254627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45994.035070254627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45994.035070254627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45994.035070254627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45994.035070254627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45994.035070254627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45994.035070254627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45994.035070254627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45994.035070254627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0"/>
        <v>45994.035070254627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45994.035070254627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45994.035070254627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45994.035070254627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45994.035070254627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45994.035070254627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45994.035070254627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45994.035070254627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45994.035070254627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45994.035070254627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45994.035070254627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45994.035070254627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45994.035070254627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45994.035070254627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45994.035070254627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45994.035070254627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45994.035070254627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45994.035070254627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45994.035070254627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45994.035070254627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45994.035070254627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45994.035070254627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45994.035070254627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45994.035070254627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45994.035070254627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45994.035070254627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45994.035070254627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45994.035070254627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45994.035070254627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45994.035070254627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45994.035070254627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45994.035070254627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45994.035070254627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45994.035070254627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45994.035070254627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45994.035070254627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45994.035070254627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45994.035070254627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45994.035070254627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45994.035070254627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45994.035070254627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45994.035070254627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45994.035070254627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45994.035070254627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45994.035070254627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45994.035070254627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45994.035070254627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45994.035070254627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45994.035070254627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45994.035070254627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45994.035070254627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45994.035070254627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45994.035070254627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45994.035070254627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45994.035070254627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45994.035070254627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45994.035070254627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45994.035070254627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45994.035070254627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45994.035070254627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45994.035070254627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45994.035070254627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45994.035070254627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45994.035070254627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45994.035070254627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45994.035070254627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45994.035070254627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45994.035070254627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45994.035070254627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45994.035070254627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45994.035070254627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45994.035070254627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45994.035070254627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45994.035070254627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45994.035070254627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45994.035070254627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45994.035070254627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45994.035070254627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45994.035070254627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45994.035070254627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45994.035070254627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45994.035070254627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45994.035070254627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45994.035070254627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45994.035070254627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45994.035070254627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45994.035070254627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45994.035070254627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45994.035070254627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45994.035070254627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45994.035070254627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45994.035070254627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45994.035070254627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45994.035070254627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45994.035070254627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45994.035070254627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45994.035070254627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45994.035070254627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45994.035070254627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45994.035070254627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45994.035070254627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45994.035070254627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45994.035070254627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45994.035070254627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45994.035070254627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45994.035070254627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45994.035070254627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45994.035070254627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45994.035070254627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45994.035070254627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45994.035070254627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45994.035070254627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45994.035070254627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45994.035070254627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45994.035070254627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45994.035070254627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45994.035070254627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45994.035070254627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45994.035070254627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45994.035070254627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45994.035070254627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45994.035070254627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45994.035070254627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45994.035070254627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45994.035070254627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45994.035070254627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45994.035070254627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45994.035070254627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45994.035070254627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45994.035070254627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45994.035070254627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45994.035070254627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45994.035070254627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45994.035070254627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45994.035070254627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45994.035070254627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45994.035070254627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45994.035070254627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45994.035070254627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45994.035070254627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45994.035070254627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45994.035070254627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45994.035070254627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45994.035070254627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45994.035070254627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45994.035070254627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45994.035070254627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45994.035070254627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45994.035070254627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45994.035070254627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45994.035070254627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45994.035070254627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45994.035070254627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45994.035070254627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45994.035070254627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45994.035070254627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45994.035070254627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45994.035070254627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45994.035070254627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45994.035070254627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45994.035070254627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45994.035070254627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45994.035070254627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45994.035070254627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45994.035070254627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45994.035070254627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45994.035070254627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45994.035070254627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45994.035070254627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45994.035070254627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45994.035070254627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45994.035070254627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45994.035070254627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45994.035070254627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45994.035070254627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45994.035070254627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45994.035070254627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45994.035070254627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45994.035070254627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45994.035070254627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45994.035070254627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45994.035070254627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45994.035070254627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45994.035070254627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45994.035070254627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45994.035070254627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45994.035070254627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45994.035070254627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45994.035070254627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45994.035070254627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45994.035070254627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45994.035070254627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45994.035070254627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45994.035070254627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45994.035070254627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45994.035070254627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45994.035070254627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45994.035070254627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45994.035070254627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45994.035070254627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45994.035070254627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45994.035070254627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45994.035070254627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45994.035070254627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45994.035070254627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45994.035070254627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45994.035070254627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45994.035070254627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45994.035070254627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45994.035070254627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45994.035070254627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45994.035070254627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45994.035070254627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45994.035070254627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45994.035070254627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45994.035070254627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45994.035070254627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45994.035070254627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45994.035070254627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45994.035070254627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45994.035070254627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45994.035070254627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45994.035070254627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45994.035070254627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45994.035070254627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45994.035070254627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45994.035070254627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45994.035070254627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45994.035070254627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45994.035070254627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45994.035070254627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45994.035070254627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45994.035070254627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45994.035070254627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45994.035070254627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45994.035070254627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45994.035070254627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45994.035070254627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45994.035070254627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45994.035070254627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45994.035070254627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45994.035070254627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45994.035070254627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45994.035070254627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45994.035070254627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45994.035070254627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45994.035070254627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45994.035070254627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45994.035070254627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45994.035070254627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45994.035070254627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45994.035070254627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45994.035070254627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45994.035070254627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45994.035070254627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45994.035070254627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45994.035070254627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45994.035070254627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45994.035070254627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45994.035070254627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45994.035070254627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45994.035070254627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45994.035070254627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45994.035070254627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45994.035070254627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45994.035070254627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45994.035070254627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45994.035070254627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45994.035070254627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45994.035070254627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45994.035070254627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45994.035070254627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45994.035070254627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45994.035070254627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45994.035070254627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45994.035070254627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45994.035070254627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45994.035070254627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45994.035070254627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45994.035070254627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45994.035070254627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45994.035070254627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45994.035070254627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45994.035070254627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45994.035070254627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45994.035070254627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45994.035070254627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45994.035070254627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45994.035070254627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45994.035070254627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45994.035070254627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45994.035070254627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45994.035070254627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45994.035070254627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45994.035070254627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45994.035070254627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45994.035070254627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45994.035070254627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45994.035070254627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45994.035070254627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45994.035070254627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45994.035070254627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45994.035070254627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45994.035070254627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45994.035070254627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45994.035070254627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45994.035070254627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45994.035070254627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45994.035070254627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45994.035070254627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45994.035070254627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45994.035070254627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45994.035070254627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45994.035070254627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45994.035070254627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45994.035070254627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45994.035070254627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45994.035070254627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45994.035070254627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45994.035070254627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45994.035070254627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45994.035070254627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45994.035070254627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45994.035070254627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45994.035070254627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45994.035070254627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45994.035070254627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45994.035070254627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45994.035070254627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45994.035070254627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45994.035070254627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45994.035070254627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45994.035070254627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45994.035070254627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45994.035070254627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45994.035070254627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45994.035070254627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45994.035070254627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45994.035070254627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45994.035070254627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45994.035070254627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45994.035070254627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45994.035070254627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45994.035070254627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45994.035070254627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45994.035070254627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45994.035070254627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45994.035070254627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45994.035070254627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45994.035070254627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45994.035070254627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45994.035070254627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45994.035070254627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45994.035070254627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45994.035070254627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45994.035070254627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45994.035070254627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45994.035070254627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45994.035070254627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45994.035070254627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45994.035070254627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45994.035070254627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45994.035070254627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45994.035070254627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45994.035070254627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45994.035070254627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45994.035070254627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45994.035070254627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45994.035070254627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45994.035070254627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45994.035070254627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45994.035070254627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45994.035070254627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45994.035070254627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45994.035070254627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45994.035070254627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45994.035070254627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45994.035070254627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45994.035070254627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45994.035070254627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45994.035070254627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45994.035070254627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45994.035070254627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45994.035070254627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45994.035070254627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45994.035070254627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45994.035070254627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45994.035070254627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45994.035070254627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45994.035070254627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45994.035070254627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45994.035070254627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45994.035070254627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45994.035070254627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45994.035070254627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45994.035070254627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45994.035070254627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45994.035070254627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45994.035070254627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45994.035070254627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45994.035070254627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45994.035070254627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45994.035070254627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45994.035070254627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45994.035070254627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45994.035070254627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45994.035070254627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45994.035070254627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45994.035070254627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45994.035070254627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45994.035070254627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45994.035070254627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45994.035070254627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45994.035070254627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45994.035070254627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45994.035070254627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45994.035070254627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45994.035070254627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45994.035070254627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45994.035070254627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45994.035070254627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45994.035070254627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45994.035070254627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45994.035070254627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45994.035070254627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45994.035070254627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45994.035070254627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45994.035070254627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45994.035070254627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45994.035070254627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45994.035070254627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45994.035070254627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45994.035070254627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45994.035070254627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45994.035070254627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45994.035070254627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45994.035070254627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45994.035070254627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45994.035070254627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45994.035070254627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45994.035070254627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45994.035070254627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45994.035070254627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45994.035070254627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45994.035070254627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45994.035070254627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45994.035070254627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45994.035070254627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45994.035070254627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45994.035070254627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45994.035070254627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45994.035070254627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45994.035070254627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45994.035070254627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45994.035070254627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45994.035070254627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45994.035070254627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45994.035070254627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45994.035070254627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45994.035070254627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45994.035070254627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45994.035070254627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45994.035070254627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45994.035070254627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45994.035070254627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45994.035070254627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45994.035070254627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45994.035070254627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45994.035070254627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45994.035070254627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45994.035070254627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45994.035070254627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45994.035070254627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45994.035070254627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45994.035070254627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45994.035070254627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45994.035070254627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45994.035070254627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45994.035070254627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45994.035070254627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45994.035070254627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45994.035070254627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45994.035070254627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45994.035070254627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45994.035070254627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45994.035070254627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45994.035070254627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45994.035070254627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45994.035070254627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45994.035070254627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45994.035070254627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45994.035070254627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45994.035070254627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45994.035070254627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45994.035070254627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45994.035070254627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45994.035070254627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45994.035070254627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45994.035070254627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45994.035070254627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45994.035070254627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45994.035070254627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45994.035070254627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45994.035070254627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45994.035070254627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45994.035070254627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45994.035070254627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45994.035070254627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45994.035070254627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45994.035070254627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45994.035070254627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45994.035070254627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45994.035070254627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45994.035070254627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45994.035070254627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45994.035070254627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45994.035070254627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45994.035070254627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45994.035070254627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45994.035070254627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45994.035070254627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45994.035070254627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45994.035070254627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45994.035070254627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45994.035070254627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45994.035070254627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45994.035070254627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45994.035070254627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45994.035070254627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45994.035070254627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45994.035070254627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45994.035070254627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45994.035070254627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45994.035070254627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45994.035070254627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45994.035070254627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45994.035070254627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45994.035070254627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45994.035070254627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45994.035070254627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45994.035070254627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45994.035070254627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45994.035070254627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45994.035070254627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45994.035070254627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45994.035070254627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45994.035070254627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45994.035070254627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45994.035070254627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45994.035070254627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45994.035070254627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45994.035070254627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45994.035070254627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45994.035070254627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45994.035070254627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45994.035070254627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45994.035070254627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45994.035070254627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45994.035070254627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45994.035070254627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45994.035070254627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45994.035070254627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45994.035070254627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45994.035070254627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45994.035070254627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45994.035070254627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45994.035070254627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45994.035070254627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45994.035070254627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45994.035070254627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45994.035070254627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45994.035070254627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45994.035070254627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45994.035070254627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45994.035070254627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45994.035070254627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45994.035070254627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45994.035070254627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45994.035070254627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45994.035070254627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45994.035070254627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45994.035070254627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45994.035070254627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45994.035070254627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45994.035070254627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45994.035070254627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45994.035070254627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45994.035070254627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45994.035070254627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45994.035070254627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45994.035070254627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45994.035070254627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45994.035070254627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45994.035070254627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45994.035070254627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45994.035070254627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45994.035070254627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45994.035070254627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45994.035070254627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45994.035070254627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45994.035070254627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45994.035070254627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45994.035070254627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45994.035070254627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45994.035070254627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45994.035070254627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45994.035070254627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45994.035070254627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45994.035070254627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45994.035070254627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45994.035070254627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45994.035070254627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45994.035070254627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45994.035070254627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45994.035070254627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45994.035070254627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45994.035070254627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45994.035070254627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45994.035070254627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45994.035070254627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45994.035070254627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45994.035070254627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45994.035070254627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45994.035070254627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45994.035070254627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45994.035070254627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45994.035070254627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45994.035070254627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45994.035070254627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45994.035070254627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45994.035070254627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45994.035070254627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45994.035070254627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45994.035070254627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45994.035070254627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45994.035070254627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45994.035070254627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45994.035070254627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45994.035070254627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45994.035070254627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45994.035070254627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45994.035070254627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45994.035070254627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45994.035070254627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45994.035070254627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45994.035070254627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45994.035070254627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45994.035070254627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45994.035070254627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45994.035070254627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45994.035070254627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45994.035070254627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45994.035070254627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45994.035070254627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45994.035070254627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45994.035070254627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45994.035070254627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45994.035070254627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45994.035070254627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45994.035070254627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45994.035070254627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45994.035070254627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45994.035070254627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45994.035070254627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45994.035070254627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45994.035070254627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45994.035070254627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45994.035070254627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45994.035070254627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45994.035070254627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45994.035070254627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45994.035070254627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45994.035070254627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45994.035070254627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45994.035070254627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45994.035070254627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45994.035070254627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45994.035070254627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45994.035070254627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45994.035070254627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45994.035070254627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45994.035070254627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45994.035070254627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45994.035070254627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45994.035070254627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45994.035070254627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45994.035070254627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45994.035070254627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45994.035070254627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45994.035070254627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45994.035070254627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45994.035070254627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45994.035070254627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45994.035070254627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45994.035070254627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45994.035070254627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45994.035070254627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45994.035070254627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45994.035070254627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45994.035070254627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45994.035070254627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45994.035070254627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45994.035070254627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45994.035070254627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45994.035070254627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45994.035070254627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45994.035070254627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45994.035070254627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45994.035070254627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45994.035070254627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45994.035070254627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45994.035070254627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45994.035070254627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45994.035070254627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45994.035070254627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45994.035070254627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45994.035070254627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45994.035070254627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45994.035070254627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45994.035070254627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45994.035070254627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45994.035070254627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45994.035070254627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45994.035070254627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45994.035070254627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45994.035070254627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45994.035070254627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45994.035070254627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45994.035070254627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45994.035070254627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45994.035070254627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45994.035070254627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45994.035070254627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45994.035070254627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45994.035070254627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45994.035070254627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45994.035070254627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45994.035070254627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45994.035070254627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45994.035070254627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45994.035070254627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45994.035070254627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45994.035070254627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45994.035070254627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45994.035070254627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45994.035070254627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45994.035070254627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45994.035070254627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45994.035070254627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45994.035070254627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45994.035070254627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45994.035070254627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45994.035070254627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45994.035070254627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45994.035070254627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45994.035070254627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45994.035070254627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45994.035070254627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45994.035070254627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45994.035070254627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45994.035070254627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45994.035070254627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45994.035070254627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45994.035070254627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45994.035070254627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45994.035070254627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45994.035070254627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45994.035070254627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45994.035070254627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45994.035070254627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45994.035070254627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45994.035070254627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45994.035070254627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45994.035070254627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45994.035070254627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45994.035070254627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45994.035070254627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45994.035070254627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45994.035070254627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45994.035070254627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45994.035070254627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45994.035070254627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45994.035070254627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45994.035070254627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45994.035070254627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45994.035070254627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45994.035070254627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45994.035070254627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45994.035070254627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45994.035070254627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45994.035070254627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45994.035070254627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45994.035070254627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45994.035070254627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45994.035070254627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45994.035070254627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45994.035070254627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45994.035070254627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45994.035070254627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45994.035070254627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45994.035070254627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45994.035070254627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45994.035070254627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45994.035070254627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45994.035070254627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45994.035070254627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45994.035070254627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45994.035070254627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45994.035070254627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45994.035070254627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45994.035070254627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45994.035070254627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45994.035070254627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45994.035070254627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45994.035070254627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45994.035070254627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45994.035070254627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45994.035070254627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45994.035070254627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45994.035070254627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45994.035070254627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45994.035070254627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45994.035070254627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45994.035070254627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45994.035070254627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45994.035070254627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45994.035070254627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45994.035070254627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45994.035070254627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45994.035070254627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45994.035070254627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45994.035070254627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45994.035070254627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45994.035070254627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919" ca="1" si="14">IFERROR(NOW()-F856,"-")</f>
        <v>45994.035070254627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45994.035070254627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45994.035070254627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45994.035070254627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45994.035070254627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45994.035070254627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45994.035070254627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45994.035070254627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45994.035070254627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45994.035070254627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45994.035070254627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45994.035070254627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45994.035070254627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45994.035070254627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45994.035070254627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45994.035070254627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45994.035070254627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45994.035070254627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45994.035070254627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45994.035070254627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45994.035070254627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45994.035070254627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45994.035070254627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45994.035070254627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45994.035070254627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45994.035070254627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45994.035070254627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45994.035070254627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45994.035070254627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45994.035070254627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45994.035070254627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45994.035070254627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45994.035070254627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45994.035070254627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45994.035070254627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45994.035070254627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45994.035070254627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45994.035070254627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45994.035070254627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45994.035070254627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45994.035070254627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45994.035070254627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45994.035070254627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45994.035070254627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45994.035070254627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45994.035070254627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45994.035070254627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45994.035070254627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45994.035070254627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45994.035070254627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45994.035070254627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45994.035070254627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45994.035070254627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45994.035070254627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45994.035070254627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45994.035070254627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45994.035070254627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45994.035070254627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45994.035070254627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45994.035070254627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45994.035070254627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45994.035070254627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45994.035070254627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45994.035070254627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ref="G920:G934" ca="1" si="15">IFERROR(NOW()-F920,"-")</f>
        <v>45994.035070254627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45994.035070254627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45994.035070254627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45994.035070254627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45994.035070254627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45994.035070254627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45994.035070254627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45994.035070254627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45994.035070254627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45994.035070254627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45994.035070254627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45994.035070254627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45994.035070254627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45994.035070254627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45994.035070254627</v>
      </c>
      <c r="H934" s="22"/>
      <c r="I934" s="19" t="str">
        <f>IFERROR(VLOOKUP(D934,DB!A:F,6,0),"")</f>
        <v/>
      </c>
      <c r="J934" s="18" t="str">
        <f>IFERROR(VLOOKUP(D934,DB!A:G,7,0),"")</f>
        <v/>
      </c>
      <c r="K934" s="42"/>
      <c r="L934" s="23" t="str">
        <f>IFERROR(VLOOKUP(D934,DB!A:I,9,0),"")</f>
        <v/>
      </c>
    </row>
  </sheetData>
  <dataValidations count="2">
    <dataValidation allowBlank="1" showInputMessage="1" showErrorMessage="1" sqref="E1" xr:uid="{5914219A-CB83-432D-936A-CC0CB6F3982A}"/>
    <dataValidation type="list" allowBlank="1" showInputMessage="1" showErrorMessage="1" sqref="E2:E93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290.55435266203131</v>
      </c>
      <c r="H2" s="92">
        <v>45703.474768518521</v>
      </c>
      <c r="I2" s="92" t="str">
        <f>IFERROR(VLOOKUP(D2,DB!A:F,6,0),"")</f>
        <v>SCECO</v>
      </c>
      <c r="J2" s="92" t="str">
        <f>IFERROR(VLOOKUP(D2,DB!A:G,7,0),"")</f>
        <v>Dead</v>
      </c>
      <c r="K2" s="94" t="s">
        <v>39199</v>
      </c>
      <c r="L2" s="88" t="str">
        <f>IFERROR(VLOOKUP(D2,DB!A:I,9,0),"")</f>
        <v>Latis</v>
      </c>
    </row>
    <row r="3" spans="1:16" ht="15" customHeight="1">
      <c r="A3" s="88" t="s">
        <v>39200</v>
      </c>
      <c r="B3" s="110" t="str">
        <f>IFERROR(VLOOKUP(D3,DB!A:K,11,0),"")</f>
        <v>R4</v>
      </c>
      <c r="C3" s="90">
        <v>2</v>
      </c>
      <c r="D3" s="88" t="s">
        <v>35271</v>
      </c>
      <c r="E3" s="91" t="s">
        <v>39106</v>
      </c>
      <c r="F3" s="92">
        <v>45993.737430555557</v>
      </c>
      <c r="G3" s="93">
        <f ca="1">IFERROR(NOW()-F3,"")</f>
        <v>0.29763969907071441</v>
      </c>
      <c r="H3" s="92">
        <v>45993.737430555557</v>
      </c>
      <c r="I3" s="110" t="str">
        <f>IFERROR(VLOOKUP(D3,DB!A:F,6,0),"")</f>
        <v>Generator-SG</v>
      </c>
      <c r="J3" s="110" t="str">
        <f>IFERROR(VLOOKUP(D3,DB!A:G,7,0),"")</f>
        <v>Dead</v>
      </c>
      <c r="K3" s="94" t="s">
        <v>39201</v>
      </c>
      <c r="L3" s="88" t="str">
        <f>IFERROR(VLOOKUP(D3,DB!A:I,9,0),"")</f>
        <v>Latis</v>
      </c>
    </row>
    <row r="4" spans="1:16" ht="15" customHeight="1">
      <c r="A4" s="88" t="s">
        <v>39202</v>
      </c>
      <c r="B4" s="110" t="str">
        <f>IFERROR(VLOOKUP(D4,DB!A:K,11,0),"")</f>
        <v>R4</v>
      </c>
      <c r="C4" s="90">
        <v>2</v>
      </c>
      <c r="D4" s="88" t="s">
        <v>36353</v>
      </c>
      <c r="E4" s="91" t="s">
        <v>39106</v>
      </c>
      <c r="F4" s="92">
        <v>45690.928472222222</v>
      </c>
      <c r="G4" s="93">
        <f ca="1">IFERROR(NOW()-F4,"")</f>
        <v>303.1065980324056</v>
      </c>
      <c r="H4" s="92">
        <v>45993.892835648148</v>
      </c>
      <c r="I4" s="110" t="str">
        <f>IFERROR(VLOOKUP(D4,DB!A:F,6,0),"")</f>
        <v>Generator-SG</v>
      </c>
      <c r="J4" s="110" t="str">
        <f>IFERROR(VLOOKUP(D4,DB!A:G,7,0),"")</f>
        <v>Weak</v>
      </c>
      <c r="K4" s="94" t="s">
        <v>39201</v>
      </c>
      <c r="L4" s="88" t="str">
        <f>IFERROR(VLOOKUP(D4,DB!A:I,9,0),"")</f>
        <v>Latis</v>
      </c>
    </row>
    <row r="5" spans="1:16" ht="15" customHeight="1">
      <c r="A5" s="88" t="s">
        <v>39203</v>
      </c>
      <c r="B5" s="110" t="str">
        <f>IFERROR(VLOOKUP(D5,DB!A:K,11,0),"")</f>
        <v>R4</v>
      </c>
      <c r="C5" s="90">
        <v>2</v>
      </c>
      <c r="D5" s="88" t="s">
        <v>34656</v>
      </c>
      <c r="E5" s="91" t="s">
        <v>39106</v>
      </c>
      <c r="F5" s="92">
        <v>45993.9531712963</v>
      </c>
      <c r="G5" s="93">
        <f ca="1">IFERROR(NOW()-F5,"")</f>
        <v>8.1898958327656146E-2</v>
      </c>
      <c r="H5" s="92">
        <v>45993.953125</v>
      </c>
      <c r="I5" s="110" t="str">
        <f>IFERROR(VLOOKUP(D5,DB!A:F,6,0),"")</f>
        <v>SCECO</v>
      </c>
      <c r="J5" s="110" t="str">
        <f>IFERROR(VLOOKUP(D5,DB!A:G,7,0),"")</f>
        <v>Good</v>
      </c>
      <c r="K5" s="94" t="s">
        <v>39204</v>
      </c>
      <c r="L5" s="88" t="str">
        <f>IFERROR(VLOOKUP(D5,DB!A:I,9,0),"")</f>
        <v>Latis</v>
      </c>
    </row>
    <row r="6" spans="1:16" ht="15" customHeight="1">
      <c r="A6" s="110" t="s">
        <v>39205</v>
      </c>
      <c r="B6" s="110" t="str">
        <f>IFERROR(VLOOKUP(D6,DB!A:K,11,0),"")</f>
        <v>R4</v>
      </c>
      <c r="C6" s="90">
        <v>1</v>
      </c>
      <c r="D6" s="88" t="s">
        <v>35680</v>
      </c>
      <c r="E6" s="91" t="s">
        <v>39106</v>
      </c>
      <c r="F6" s="92">
        <v>45993.988888888889</v>
      </c>
      <c r="G6" s="93">
        <f ca="1">IFERROR(NOW()-F6,"")</f>
        <v>4.6181365738448221E-2</v>
      </c>
      <c r="H6" s="92">
        <v>45993.983101851853</v>
      </c>
      <c r="I6" s="110" t="str">
        <f>IFERROR(VLOOKUP(D6,DB!A:F,6,0),"")</f>
        <v>Generator-SG</v>
      </c>
      <c r="J6" s="110" t="str">
        <f>IFERROR(VLOOKUP(D6,DB!A:G,7,0),"")</f>
        <v>Good</v>
      </c>
      <c r="K6" s="94" t="s">
        <v>39206</v>
      </c>
      <c r="L6" s="88" t="str">
        <f>IFERROR(VLOOKUP(D6,DB!A:I,9,0),"")</f>
        <v>Latis</v>
      </c>
    </row>
    <row r="7" spans="1:16" ht="15" customHeight="1">
      <c r="A7" s="110"/>
      <c r="B7" s="110" t="str">
        <f>IFERROR(VLOOKUP(D7,DB!A:K,11,0),"")</f>
        <v/>
      </c>
      <c r="C7" s="90"/>
      <c r="D7" s="88"/>
      <c r="E7" s="91"/>
      <c r="F7" s="92"/>
      <c r="G7" s="93">
        <f ca="1">IFERROR(NOW()-F7,"")</f>
        <v>45994.035070254627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45994.035070254627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ca="1">IFERROR(NOW()-F9,"")</f>
        <v>45994.035070254627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ca="1">IFERROR(NOW()-F10,"")</f>
        <v>45994.035070254627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ca="1">IFERROR(NOW()-F11,"")</f>
        <v>45994.035070254627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ca="1">IFERROR(NOW()-F12,"")</f>
        <v>45994.035070254627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ref="G3:G57" ca="1" si="0">IFERROR(NOW()-F13,"")</f>
        <v>45994.035070254627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45994.035070254627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45994.035070254627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45994.035070254627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45994.035070254627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45994.035070254627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45994.035070254627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45994.035070254627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45994.035070254627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45994.035070254627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45994.035070254627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45994.035070254627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45994.035070254627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45994.035070254627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45994.035070254627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45994.035070254627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45994.035070254627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45994.035070254627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45994.035070254627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45994.035070254627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45994.035070254627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45994.035070254627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45994.035070254627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45994.035070254627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45994.035070254627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45994.035070254627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45994.035070254627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45994.035070254627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45994.035070254627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45994.035070254627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45994.035070254627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45994.035070254627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45994.035070254627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45994.035070254627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45994.035070254627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45994.035070254627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45994.035070254627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45994.035070254627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45994.035070254627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45994.035070254627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45994.035070254627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45994.035070254627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45994.035070254627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45994.035070254627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45994.035070254627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ref="G58:G121" ca="1" si="1">IFERROR(NOW()-F58,"")</f>
        <v>45994.035070254627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45994.035070254627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45994.035070254627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45994.035070254627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45994.035070254627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45994.035070254627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45994.035070254627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45994.035070254627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45994.035070254627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45994.035070254627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45994.035070254627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45994.035070254627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45994.035070254627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45994.035070254627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45994.035070254627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45994.035070254627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45994.035070254627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45994.035070254627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45994.035070254627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45994.035070254627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45994.035070254627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45994.035070254627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45994.035070254627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45994.035070254627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45994.035070254627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45994.035070254627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45994.035070254627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45994.035070254627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45994.035070254627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45994.035070254627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45994.035070254627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45994.035070254627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45994.035070254627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45994.035070254627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45994.035070254627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45994.035070254627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45994.035070254627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45994.035070254627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45994.035070254627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45994.035070254627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45994.035070254627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45994.035070254627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45994.035070254627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45994.035070254627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45994.035070254627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45994.035070254627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45994.035070254627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45994.035070254627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45994.035070254627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45994.035070254627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45994.035070254627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45994.035070254627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45994.035070254627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45994.035070254627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45994.035070254627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45994.035070254627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45994.035070254627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45994.035070254627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45994.035070254627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45994.035070254627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45994.035070254627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45994.035070254627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45994.035070254627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45994.035070254627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ref="G122:G185" ca="1" si="2">IFERROR(NOW()-F122,"")</f>
        <v>45994.035070254627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45994.035070254627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45994.035070254627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45994.035070254627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45994.035070254627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45994.035070254627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45994.035070254627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45994.035070254627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45994.035070254627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45994.035070254627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45994.035070254627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45994.035070254627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45994.035070254627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45994.035070254627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45994.035070254627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45994.035070254627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45994.035070254627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45994.035070254627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45994.035070254627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45994.035070254627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45994.035070254627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45994.035070254627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45994.035070254627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45994.035070254627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45994.035070254627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45994.035070254627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45994.035070254627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45994.035070254627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45994.035070254627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45994.035070254627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45994.035070254627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45994.035070254627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45994.035070254627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45994.035070254627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45994.035070254627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45994.035070254627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45994.035070254627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45994.035070254627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45994.035070254627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45994.035070254627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45994.035070254627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45994.035070254627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45994.035070254627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45994.035070254627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45994.035070254627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45994.035070254627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45994.035070254627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45994.035070254627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45994.035070254627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45994.035070254627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45994.035070254627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45994.035070254627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45994.035070254627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45994.035070254627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45994.035070254627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45994.035070254627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45994.035070254627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45994.035070254627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45994.035070254627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45994.035070254627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45994.035070254627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45994.035070254627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45994.035070254627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45994.035070254627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ref="G186:G231" ca="1" si="3">IFERROR(NOW()-F186,"")</f>
        <v>45994.035070254627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45994.035070254627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45994.035070254627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45994.035070254627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45994.035070254627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45994.035070254627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45994.035070254627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45994.035070254627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45994.035070254627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45994.035070254627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45994.035070254627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45994.035070254627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45994.035070254627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45994.035070254627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45994.035070254627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45994.035070254627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45994.035070254627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45994.035070254627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45994.035070254627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45994.035070254627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45994.035070254627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45994.035070254627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45994.035070254627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45994.035070254627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45994.035070254627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45994.035070254627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45994.035070254627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45994.035070254627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45994.035070254627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45994.035070254627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45994.035070254627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45994.035070254627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45994.035070254627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45994.035070254627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45994.035070254627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45994.035070254627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45994.035070254627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45994.035070254627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45994.035070254627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45994.035070254627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45994.035070254627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45994.035070254627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45994.035070254627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45994.035070254627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45994.035070254627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45994.035070254627</v>
      </c>
      <c r="H231" s="92"/>
      <c r="I231" s="110" t="str">
        <f>IFERROR(VLOOKUP(D231,DB!A:F,6,0),"")</f>
        <v/>
      </c>
      <c r="J231" s="110" t="str">
        <f>IFERROR(VLOOKUP(D231,DB!A:G,7,0),"")</f>
        <v/>
      </c>
      <c r="K231" s="94"/>
      <c r="L231" s="88" t="str">
        <f>IFERROR(VLOOKUP(D231,DB!A:I,9,0),"")</f>
        <v/>
      </c>
    </row>
  </sheetData>
  <dataValidations count="2">
    <dataValidation allowBlank="1" showInputMessage="1" showErrorMessage="1" sqref="E1" xr:uid="{A4F81451-56CC-4543-9497-104C4E44EE4B}"/>
    <dataValidation type="list" allowBlank="1" showInputMessage="1" showErrorMessage="1" sqref="E2:E2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
  <sheetViews>
    <sheetView tabSelected="1" workbookViewId="0">
      <selection activeCell="A6" sqref="A6:X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39207</v>
      </c>
      <c r="B2" s="37" t="str">
        <f>IFERROR(VLOOKUP(D2,DB!A:K,11,0),"")</f>
        <v>R5</v>
      </c>
      <c r="C2" s="37">
        <v>3</v>
      </c>
      <c r="D2" s="103" t="s">
        <v>36085</v>
      </c>
      <c r="E2" s="37" t="s">
        <v>39106</v>
      </c>
      <c r="F2" s="38">
        <v>45891.832060185188</v>
      </c>
      <c r="G2" s="105">
        <f ca="1">IFERROR(NOW()-F2,"")</f>
        <v>102.20301006943919</v>
      </c>
      <c r="H2" s="38">
        <v>45891.790393518517</v>
      </c>
      <c r="I2" s="37" t="str">
        <f>IFERROR(VLOOKUP(D2,DB!A:F,6,0),"")</f>
        <v>Generator-SG</v>
      </c>
      <c r="J2" s="37" t="str">
        <f>IFERROR(VLOOKUP(D2,DB!A:G,7,0),"")</f>
        <v>Vandalized</v>
      </c>
      <c r="K2" s="37" t="s">
        <v>39208</v>
      </c>
      <c r="L2" s="37" t="str">
        <f>IFERROR(VLOOKUP(D2,DB!A:I,9,0),"")</f>
        <v>Latis</v>
      </c>
      <c r="M2" s="102"/>
    </row>
    <row r="3" spans="1:13" s="39" customFormat="1" ht="30.75">
      <c r="A3" s="37" t="s">
        <v>39209</v>
      </c>
      <c r="B3" s="37" t="str">
        <f>IFERROR(VLOOKUP(D3,DB!A:K,11,0),"")</f>
        <v>R5</v>
      </c>
      <c r="C3" s="37">
        <v>1</v>
      </c>
      <c r="D3" s="37" t="s">
        <v>33407</v>
      </c>
      <c r="E3" s="37" t="s">
        <v>39187</v>
      </c>
      <c r="F3" s="38">
        <v>45926.188877314817</v>
      </c>
      <c r="G3" s="105">
        <f t="shared" ref="G3" ca="1" si="0">IFERROR(NOW()-F3,"")</f>
        <v>67.846192939810862</v>
      </c>
      <c r="H3" s="38">
        <v>45926.158159722225</v>
      </c>
      <c r="I3" s="37" t="str">
        <f>IFERROR(VLOOKUP(D3,DB!A:F,6,0),"")</f>
        <v>SCECO</v>
      </c>
      <c r="J3" s="37" t="str">
        <f>IFERROR(VLOOKUP(D3,DB!A:G,7,0),"")</f>
        <v>Good</v>
      </c>
      <c r="K3" s="37" t="s">
        <v>39210</v>
      </c>
      <c r="L3" s="37" t="str">
        <f>IFERROR(VLOOKUP(D3,DB!A:I,9,0),"")</f>
        <v>Latis</v>
      </c>
      <c r="M3" s="102"/>
    </row>
    <row r="4" spans="1:13" s="39" customFormat="1" ht="39.75" customHeight="1">
      <c r="A4" s="106" t="s">
        <v>39211</v>
      </c>
      <c r="B4" s="106" t="str">
        <f>IFERROR(VLOOKUP(D4,DB!A:K,11,0),"")</f>
        <v>R5</v>
      </c>
      <c r="C4" s="106">
        <v>1</v>
      </c>
      <c r="D4" s="106" t="s">
        <v>34832</v>
      </c>
      <c r="E4" s="106" t="s">
        <v>39187</v>
      </c>
      <c r="F4" s="107">
        <v>45948.661111111112</v>
      </c>
      <c r="G4" s="108">
        <f t="shared" ref="G4" ca="1" si="1">IFERROR(NOW()-F4,"")</f>
        <v>45.373959143515094</v>
      </c>
      <c r="H4" s="107">
        <v>45948.661111111112</v>
      </c>
      <c r="I4" s="106" t="str">
        <f>IFERROR(VLOOKUP(D4,DB!A:F,6,0),"")</f>
        <v>SCECO</v>
      </c>
      <c r="J4" s="106" t="str">
        <f>IFERROR(VLOOKUP(D4,DB!A:G,7,0),"")</f>
        <v>Dead</v>
      </c>
      <c r="K4" s="106" t="s">
        <v>39212</v>
      </c>
      <c r="L4" s="106" t="str">
        <f>IFERROR(VLOOKUP(D4,DB!A:I,9,0),"")</f>
        <v>Latis</v>
      </c>
    </row>
    <row r="5" spans="1:13" s="39" customFormat="1" ht="30.75">
      <c r="A5" s="106" t="s">
        <v>39213</v>
      </c>
      <c r="B5" s="106" t="str">
        <f>IFERROR(VLOOKUP(D5,DB!A:K,11,0),"")</f>
        <v>R5</v>
      </c>
      <c r="C5" s="106">
        <v>1</v>
      </c>
      <c r="D5" s="106" t="s">
        <v>36592</v>
      </c>
      <c r="E5" s="106" t="s">
        <v>39106</v>
      </c>
      <c r="F5" s="107">
        <v>45981.373298611114</v>
      </c>
      <c r="G5" s="108">
        <f ca="1">IFERROR(NOW()-F5,"")</f>
        <v>12.66177164351393</v>
      </c>
      <c r="H5" s="136">
        <v>45981.360798611109</v>
      </c>
      <c r="I5" s="106" t="str">
        <f>IFERROR(VLOOKUP(D5,DB!A:F,6,0),"")</f>
        <v>SCECO</v>
      </c>
      <c r="J5" s="106" t="str">
        <f>IFERROR(VLOOKUP(D5,DB!A:G,7,0),"")</f>
        <v>Dead</v>
      </c>
      <c r="K5" s="106" t="s">
        <v>39214</v>
      </c>
      <c r="L5" s="106" t="str">
        <f>IFERROR(VLOOKUP(D5,DB!A:I,9,0),"")</f>
        <v>Latis</v>
      </c>
    </row>
    <row r="6" spans="1:13">
      <c r="A6" s="37" t="s">
        <v>39215</v>
      </c>
      <c r="B6" s="37" t="str">
        <f>IFERROR(VLOOKUP(D6,DB!A:K,11,0),"")</f>
        <v>R5</v>
      </c>
      <c r="C6" s="37">
        <v>1</v>
      </c>
      <c r="D6" s="37" t="s">
        <v>37071</v>
      </c>
      <c r="E6" s="37" t="s">
        <v>39106</v>
      </c>
      <c r="F6" s="38">
        <v>45993.83766203704</v>
      </c>
      <c r="G6" s="135">
        <f ca="1">IFERROR(NOW()-F6,"")</f>
        <v>0.19740821758750826</v>
      </c>
      <c r="H6" s="38">
        <v>45993.83216435185</v>
      </c>
      <c r="I6" s="37" t="str">
        <f>IFERROR(VLOOKUP(D6,DB!A:F,6,0),"")</f>
        <v>Generator-SG</v>
      </c>
      <c r="J6" s="37" t="str">
        <f>IFERROR(VLOOKUP(D6,DB!A:G,7,0),"")</f>
        <v>Vandalized</v>
      </c>
      <c r="K6" s="37" t="s">
        <v>39216</v>
      </c>
      <c r="L6" s="37" t="str">
        <f>IFERROR(VLOOKUP(D6,DB!A:I,9,0),"")</f>
        <v>Latis</v>
      </c>
    </row>
    <row r="7" spans="1:13">
      <c r="A7" s="37"/>
      <c r="B7" s="37" t="str">
        <f>IFERROR(VLOOKUP(D7,DB!A:K,11,0),"")</f>
        <v/>
      </c>
      <c r="C7" s="37"/>
      <c r="D7" s="37"/>
      <c r="E7" s="37"/>
      <c r="F7" s="38"/>
      <c r="G7" s="135">
        <f ca="1">IFERROR(NOW()-F7,"")</f>
        <v>45994.035070254627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45994.035070254627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45994.035070254627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45994.035070254627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45994.035070254627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45994.035070254627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45994.035070254627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45994.035070254627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45994.035070254627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45994.035070254627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45994.035070254627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45994.035070254627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45994.035070254627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45994.035070254627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45994.035070254627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45994.035070254627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45994.035070254627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45994.035070254627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45994.035070254627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45994.035070254627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45994.035070254627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45994.035070254627</v>
      </c>
      <c r="H28" s="38"/>
      <c r="I28" s="37" t="str">
        <f>IFERROR(VLOOKUP(D28,DB!A:F,6,0),"")</f>
        <v/>
      </c>
      <c r="J28" s="37" t="str">
        <f>IFERROR(VLOOKUP(D28,DB!A:G,7,0),"")</f>
        <v/>
      </c>
      <c r="K28" s="37"/>
      <c r="L28" s="37" t="str">
        <f>IFERROR(VLOOKUP(D28,DB!A:I,9,0),"")</f>
        <v/>
      </c>
    </row>
    <row r="29" spans="1:12">
      <c r="A29" s="150"/>
      <c r="B29" s="150" t="str">
        <f>IFERROR(VLOOKUP(D29,DB!A:K,11,0),"")</f>
        <v/>
      </c>
      <c r="C29" s="150"/>
      <c r="D29" s="150"/>
      <c r="E29" s="150"/>
      <c r="F29" s="151"/>
      <c r="G29" s="152">
        <f ca="1">IFERROR(NOW()-F29,"")</f>
        <v>45994.035070254627</v>
      </c>
      <c r="H29" s="151"/>
      <c r="I29" s="150" t="str">
        <f>IFERROR(VLOOKUP(D29,DB!A:F,6,0),"")</f>
        <v/>
      </c>
      <c r="J29" s="150" t="str">
        <f>IFERROR(VLOOKUP(D29,DB!A:G,7,0),"")</f>
        <v/>
      </c>
      <c r="K29" s="150"/>
      <c r="L29" s="150" t="str">
        <f>IFERROR(VLOOKUP(D29,DB!A:I,9,0),"")</f>
        <v/>
      </c>
    </row>
  </sheetData>
  <dataValidations count="2">
    <dataValidation allowBlank="1" showInputMessage="1" showErrorMessage="1" sqref="E1" xr:uid="{920C6338-E771-4DAE-8C89-92A9093EA4DE}"/>
    <dataValidation type="list" allowBlank="1" showInputMessage="1" showErrorMessage="1" sqref="E2:E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7"/>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45994.035070254627</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45994.035070254627</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45994.035070254627</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45994.035070254627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45994.035070254627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45994.035070254627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45994.035070254627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45994.035070254627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45994.035070254627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45994.035070254627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45994.035070254627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45994.035070254627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45994.035070254627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45994.035070254627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45994.035070254627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45994.035070254627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45994.035070254627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45994.035070254627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45994.035070254627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45994.035070254627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45994.035070254627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45994.035070254627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45994.035070254627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45994.035070254627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45994.035070254627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45994.035070254627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45994.035070254627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45994.035070254627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45994.035070254627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45994.035070254627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45994.035070254627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45994.035070254627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45994.035070254627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45994.035070254627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45994.035070254627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45994.035070254627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45994.035070254627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45994.035070254627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45994.035070254627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45994.035070254627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45994.035070254627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45994.035070254627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45994.035070254627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45994.035070254627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45994.035070254627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45994.035070254627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45994.035070254627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45994.035070254627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45994.035070254627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45994.035070254627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45994.035070254627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45994.035070254627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45994.035070254627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45994.035070254627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45994.035070254627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45994.035070254627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45994.035070254627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45994.035070254627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45994.035070254627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45994.035070254627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45994.035070254627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45994.035070254627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45994.035070254627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45994.035070254627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45994.035070254627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45994.035070254627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45994.035070254627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45994.035070254627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45994.035070254627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45994.035070254627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45994.035070254627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45994.035070254627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45994.035070254627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45994.035070254627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45994.035070254627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45994.035070254627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45994.035070254627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45994.035070254627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45994.035070254627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45994.035070254627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45994.035070254627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45994.035070254627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45994.035070254627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45994.035070254627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45994.035070254627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45994.035070254627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45994.035070254627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45994.035070254627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45994.035070254627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45994.035070254627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45994.035070254627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45994.035070254627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45994.035070254627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45994.035070254627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45994.035070254627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45994.035070254627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45994.035070254627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45994.035070254627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45994.035070254627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45994.035070254627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45994.035070254627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45994.035070254627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45994.035070254627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45994.035070254627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45994.035070254627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45994.035070254627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45994.035070254627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45994.035070254627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45994.035070254627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45994.035070254627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45994.035070254627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45994.035070254627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45994.035070254627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45994.035070254627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45994.035070254627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45994.035070254627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45994.035070254627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45994.035070254627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45994.035070254627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45994.035070254627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45994.035070254627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45994.035070254627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45994.035070254627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45994.035070254627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45994.035070254627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45994.035070254627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45994.035070254627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45994.035070254627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45994.035070254627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45994.035070254627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45994.035070254627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45994.035070254627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45994.035070254627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45994.035070254627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45994.035070254627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45994.035070254627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45994.035070254627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45994.035070254627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45994.035070254627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45994.035070254627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45994.035070254627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45994.035070254627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45994.035070254627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45994.035070254627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45994.035070254627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45994.035070254627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45994.035070254627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45994.035070254627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45994.035070254627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45994.035070254627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45994.035070254627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45994.035070254627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45994.035070254627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45994.035070254627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45994.035070254627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45994.035070254627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45994.035070254627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45994.035070254627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45994.035070254627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45994.035070254627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45994.035070254627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45994.035070254627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45994.035070254627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45994.035070254627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45994.035070254627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45994.035070254627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45994.035070254627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45994.035070254627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45994.035070254627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45994.035070254627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45994.035070254627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45994.035070254627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45994.035070254627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45994.035070254627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45994.035070254627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45994.035070254627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45994.035070254627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45994.035070254627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45994.035070254627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45994.035070254627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45994.035070254627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45994.035070254627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45994.035070254627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45994.035070254627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45994.035070254627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45994.035070254627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45994.035070254627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45994.035070254627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45994.035070254627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45994.035070254627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45994.035070254627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45994.035070254627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45994.035070254627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45994.035070254627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45994.035070254627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45994.035070254627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45994.035070254627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45994.035070254627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45994.035070254627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45994.035070254627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45994.035070254627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45994.035070254627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45994.035070254627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45994.035070254627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45994.035070254627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45994.035070254627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45994.035070254627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45994.035070254627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45994.035070254627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45994.035070254627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45994.035070254627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45994.035070254627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45994.035070254627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45994.035070254627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45994.035070254627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45994.035070254627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45994.035070254627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45994.035070254627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45994.035070254627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45994.035070254627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45994.035070254627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45994.035070254627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45994.035070254627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45994.035070254627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45994.035070254627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45994.035070254627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45994.035070254627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45994.035070254627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45994.035070254627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45994.035070254627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45994.035070254627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45994.035070254627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45994.035070254627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45994.035070254627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45994.035070254627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45994.035070254627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45994.035070254627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45994.035070254627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45994.035070254627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45994.035070254627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45994.035070254627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45994.035070254627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45994.035070254627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45994.035070254627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45994.035070254627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45994.035070254627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45994.035070254627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45994.035070254627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45994.035070254627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45994.035070254627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45994.035070254627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45994.035070254627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45994.035070254627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45994.035070254627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45994.035070254627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45994.035070254627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45994.035070254627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45994.035070254627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45994.035070254627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45994.035070254627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45994.035070254627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45994.035070254627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45994.035070254627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45994.035070254627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45994.035070254627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45994.035070254627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45994.035070254627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45994.035070254627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45994.035070254627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45994.035070254627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45994.035070254627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45994.035070254627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45994.035070254627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45994.035070254627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45994.035070254627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45994.035070254627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45994.035070254627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45994.035070254627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45994.035070254627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45994.035070254627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45994.035070254627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45994.035070254627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45994.035070254627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45994.035070254627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45994.035070254627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45994.035070254627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45994.035070254627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45994.035070254627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45994.035070254627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45994.035070254627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45994.035070254627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45994.035070254627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45994.035070254627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45994.035070254627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45994.035070254627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45994.035070254627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45994.035070254627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45994.035070254627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45994.035070254627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45994.035070254627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45994.035070254627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45994.035070254627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45994.035070254627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45994.035070254627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45994.035070254627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45994.035070254627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45994.035070254627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45994.035070254627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45994.035070254627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45994.035070254627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45994.035070254627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45994.035070254627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45994.035070254627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45994.035070254627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45994.035070254627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45994.035070254627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45994.035070254627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45994.035070254627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45994.035070254627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45994.035070254627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45994.035070254627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45994.035070254627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45994.035070254627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45994.035070254627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45994.035070254627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45994.035070254627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45994.035070254627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45994.035070254627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45994.035070254627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45994.035070254627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45994.035070254627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45994.035070254627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45994.035070254627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45994.035070254627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45994.035070254627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45994.035070254627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45994.035070254627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45994.035070254627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45994.035070254627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45994.035070254627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45994.035070254627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45994.035070254627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45994.035070254627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45994.035070254627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45994.035070254627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45994.035070254627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45994.035070254627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45994.035070254627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45994.035070254627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45994.035070254627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45994.035070254627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45994.035070254627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45994.035070254627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45994.035070254627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45994.035070254627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45994.035070254627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45994.035070254627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45994.035070254627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45994.035070254627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45994.035070254627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45994.035070254627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45994.035070254627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45994.035070254627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45994.035070254627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45994.035070254627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45994.035070254627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45994.035070254627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45994.035070254627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45994.035070254627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45994.035070254627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45994.035070254627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45994.035070254627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45994.035070254627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45994.035070254627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45994.035070254627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45994.035070254627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45994.035070254627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45994.035070254627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45994.035070254627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45994.035070254627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45994.035070254627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45994.035070254627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45994.035070254627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45994.035070254627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45994.035070254627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45994.035070254627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45994.035070254627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45994.035070254627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45994.035070254627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45994.035070254627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45994.035070254627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45994.035070254627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45994.035070254627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45994.035070254627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45994.035070254627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45994.035070254627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45994.035070254627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45994.035070254627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45994.035070254627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45994.035070254627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45994.035070254627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45994.035070254627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45994.035070254627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45994.035070254627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45994.035070254627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45994.035070254627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45994.035070254627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45994.035070254627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45994.035070254627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45994.035070254627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45994.035070254627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45994.035070254627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45994.035070254627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45994.035070254627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45994.035070254627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45994.035070254627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45994.035070254627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45994.035070254627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45994.035070254627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45994.035070254627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45994.035070254627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45994.035070254627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45994.035070254627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45994.035070254627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45994.035070254627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45994.035070254627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45994.035070254627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45994.035070254627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45994.035070254627</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45994.035070254627</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45994.035070254627</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45994.035070254627</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45994.035070254627</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45994.035070254627</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45994.035070254627</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45994.035070254627</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45994.035070254627</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45994.035070254627</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45994.035070254627</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45994.035070254627</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45994.035070254627</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45994.035070254627</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45994.035070254627</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45994.035070254627</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45994.035070254627</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45994.035070254627</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45994.035070254627</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45994.035070254627</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45994.035070254627</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45994.035070254627</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45994.035070254627</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45994.035070254627</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45994.035070254627</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45994.035070254627</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45994.035070254627</v>
      </c>
      <c r="H456" s="121"/>
      <c r="I456" s="119" t="str">
        <f>IFERROR(VLOOKUP(D456,DB!A:F,6,0),"")</f>
        <v/>
      </c>
      <c r="J456" s="119" t="str">
        <f>IFERROR(VLOOKUP(D456,DB!A:G,7,0),"")</f>
        <v/>
      </c>
      <c r="K456" s="122"/>
      <c r="L456" s="137" t="str">
        <f>IFERROR(VLOOKUP(D456,DB!A:I,9,0),"")</f>
        <v/>
      </c>
    </row>
    <row r="457" spans="1:12" ht="31.5" customHeight="1">
      <c r="A457" s="143"/>
      <c r="B457" s="144" t="str">
        <f>IFERROR(VLOOKUP(D457,DB!A:K,11,0),"")</f>
        <v/>
      </c>
      <c r="C457" s="145"/>
      <c r="D457" s="144"/>
      <c r="E457" s="142"/>
      <c r="F457" s="146"/>
      <c r="G457" s="147">
        <f ca="1">IFERROR(NOW()-F457,"-")</f>
        <v>45994.035070254627</v>
      </c>
      <c r="H457" s="146"/>
      <c r="I457" s="144" t="str">
        <f>IFERROR(VLOOKUP(D457,DB!A:F,6,0),"")</f>
        <v/>
      </c>
      <c r="J457" s="144" t="str">
        <f>IFERROR(VLOOKUP(D457,DB!A:G,7,0),"")</f>
        <v/>
      </c>
      <c r="K457" s="148"/>
      <c r="L457" s="149" t="str">
        <f>IFERROR(VLOOKUP(D457,DB!A:I,9,0),"")</f>
        <v/>
      </c>
    </row>
  </sheetData>
  <dataValidations count="2">
    <dataValidation allowBlank="1" showInputMessage="1" showErrorMessage="1" sqref="E1" xr:uid="{9E1BC488-8814-4F8A-8DBE-742B3278AB71}"/>
    <dataValidation type="list" allowBlank="1" showInputMessage="1" showErrorMessage="1" sqref="E2:E45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2025-12-02T21:51:33Z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