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905" documentId="13_ncr:1_{F6CB121F-512D-4AA6-A0C1-0FB36C537598}" xr6:coauthVersionLast="47" xr6:coauthVersionMax="47" xr10:uidLastSave="{BF2298C9-226F-4893-9EA0-46D6A19B34E5}"/>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4" i="1"/>
  <c r="B5" i="1"/>
  <c r="B6" i="1"/>
  <c r="B7" i="1"/>
  <c r="B8" i="1"/>
  <c r="B9" i="1"/>
  <c r="B10" i="1"/>
  <c r="B11" i="1"/>
  <c r="B12" i="1"/>
  <c r="B13" i="1"/>
  <c r="B14" i="1"/>
  <c r="B15" i="1"/>
  <c r="B16" i="1"/>
  <c r="B17" i="1"/>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3" i="4"/>
  <c r="I3" i="4"/>
  <c r="J3" i="4"/>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<sst xmlns="http://schemas.openxmlformats.org/spreadsheetml/2006/main" count="179020" uniqueCount="39102">
  <si>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</si>
  <si>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</si>
  <si>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</si>
  <si>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</si>
  <si>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</si>
  <si>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</si>
  <si>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</si>
  <si>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</si>
  <si>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</si>
  <si>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</si>
  <si>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</si>
  <si>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</si>
  <si>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</si>
  <si>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</si>
  <si>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</si>
  <si>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</si>
  <si>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</si>
  <si>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</si>
  <si>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</si>
  <si>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</si>
  <si>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</si>
  <si>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</si>
  <si>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</si>
  <si>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</si>
  <si>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</si>
  <si>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</si>
  <si>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</si>
  <si>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</si>
  <si>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</si>
  <si>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</si>
  <si>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</si>
  <si>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</si>
  <si>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</si>
  <si>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</si>
  <si>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</si>
  <si>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</si>
  <si>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</si>
  <si>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</si>
  <si>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</si>
  <si>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</si>
  <si>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</si>
  <si>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</si>
  <si>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</si>
  <si>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</si>
  <si>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</si>
  <si>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</si>
  <si>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</si>
  <si>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</si>
  <si>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</si>
  <si>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</si>
  <si>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</si>
  <si>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</si>
  <si>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</si>
  <si>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</si>
  <si>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</si>
  <si>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</si>
  <si>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</si>
  <si>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</si>
  <si>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</si>
  <si>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</si>
  <si>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</si>
  <si>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</si>
  <si>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</si>
  <si>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</si>
  <si>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</si>
  <si>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</si>
  <si>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</si>
  <si>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</si>
  <si>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</si>
  <si>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</si>
  <si>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</si>
  <si>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</si>
  <si>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</si>
  <si>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</si>
  <si>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</si>
  <si>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</si>
  <si>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</si>
  <si>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</si>
  <si>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</si>
  <si>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</si>
  <si>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</si>
  <si>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</si>
  <si>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</si>
  <si>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</si>
  <si>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</si>
  <si>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</si>
  <si>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</si>
  <si>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</si>
  <si>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</si>
  <si>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</si>
  <si>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</si>
  <si>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</si>
  <si>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</si>
  <si>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</si>
  <si>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</si>
  <si>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</si>
  <si>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</si>
  <si>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</si>
  <si>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</si>
  <si>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</si>
  <si>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</si>
  <si>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</si>
  <si>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</si>
  <si>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</si>
  <si>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</si>
  <si>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</si>
  <si>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</si>
  <si>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</si>
  <si>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</si>
  <si>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</si>
  <si>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</si>
  <si>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</si>
  <si>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</si>
  <si>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</si>
  <si>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</si>
  <si>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</si>
  <si>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</si>
  <si>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</si>
  <si>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</si>
  <si>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</si>
  <si>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</si>
  <si>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</si>
  <si>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</si>
  <si>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</si>
  <si>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</si>
  <si>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</si>
  <si>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</si>
  <si>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</si>
  <si>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</si>
  <si>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</si>
  <si>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</si>
  <si>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</si>
  <si>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</si>
  <si>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</si>
  <si>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</si>
  <si>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</si>
  <si>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</si>
  <si>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</si>
  <si>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</si>
  <si>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</si>
  <si>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</si>
  <si>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</si>
  <si>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</si>
  <si>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</si>
  <si>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</si>
  <si>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</si>
  <si>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</si>
  <si>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</si>
  <si>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</si>
  <si>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</si>
  <si>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</si>
  <si>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</si>
  <si>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</si>
  <si>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</si>
  <si>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</si>
  <si>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</si>
  <si>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</si>
  <si>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</si>
  <si>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</si>
  <si>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</si>
  <si>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</si>
  <si>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</si>
  <si>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</si>
  <si>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</si>
  <si>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</si>
  <si>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</si>
  <si>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</si>
  <si>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</si>
  <si>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</si>
  <si>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</si>
  <si>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</si>
  <si>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</si>
  <si>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</si>
  <si>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</si>
  <si>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</si>
  <si>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</si>
  <si>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</si>
  <si>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</si>
  <si>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</si>
  <si>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</si>
  <si>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</si>
  <si>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</si>
  <si>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</si>
  <si>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</si>
  <si>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</si>
  <si>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</si>
  <si>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</si>
  <si>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</si>
  <si>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</si>
  <si>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</si>
  <si>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</si>
  <si>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</si>
  <si>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</si>
  <si>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</si>
  <si>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</si>
  <si>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</si>
  <si>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</si>
  <si>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</si>
  <si>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</si>
  <si>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</si>
  <si>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</si>
  <si>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</si>
  <si>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</si>
  <si>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</si>
  <si>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</si>
  <si>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</si>
  <si>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</si>
  <si>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</si>
  <si>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</si>
  <si>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</si>
  <si>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</si>
  <si>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</si>
  <si>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</si>
  <si>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</si>
  <si>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</si>
  <si>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</si>
  <si>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</si>
  <si>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</si>
  <si>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</si>
  <si>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</si>
  <si>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</si>
  <si>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</si>
  <si>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</si>
  <si>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</si>
  <si>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</si>
  <si>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</si>
  <si>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</si>
  <si>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</si>
  <si>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</si>
  <si>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</si>
  <si>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</si>
  <si>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</si>
  <si>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</si>
  <si>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</si>
  <si>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</si>
  <si>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</si>
  <si>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</si>
  <si>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</si>
  <si>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</si>
  <si>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</si>
  <si>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</si>
  <si>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</si>
  <si>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</si>
  <si>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</si>
  <si>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</si>
  <si>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</si>
  <si>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</si>
  <si>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</si>
  <si>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</si>
  <si>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</si>
  <si>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</si>
  <si>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</si>
  <si>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</si>
  <si>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</si>
  <si>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</si>
  <si>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</si>
  <si>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</si>
  <si>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</si>
  <si>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</si>
  <si>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</si>
  <si>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</si>
  <si>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</si>
  <si>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</si>
  <si>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</si>
  <si>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</si>
  <si>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</si>
  <si>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</si>
  <si>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</si>
  <si>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</si>
  <si>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</si>
  <si>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</si>
  <si>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</si>
  <si>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</si>
  <si>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</si>
  <si>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</si>
  <si>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</si>
  <si>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</si>
  <si>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</si>
  <si>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</si>
  <si>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</si>
  <si>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</si>
  <si>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</si>
  <si>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</si>
  <si>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</si>
  <si>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</si>
  <si>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</si>
  <si>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</si>
  <si>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</si>
  <si>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</si>
  <si>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</si>
  <si>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</si>
  <si>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</si>
  <si>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</si>
  <si>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</si>
  <si>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</si>
  <si>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</si>
  <si>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</si>
  <si>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</si>
  <si>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</si>
  <si>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</si>
  <si>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</si>
  <si>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</si>
  <si>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</si>
  <si>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</si>
  <si>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</si>
  <si>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</si>
  <si>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</si>
  <si>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</si>
  <si>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</si>
  <si>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</si>
  <si>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</si>
  <si>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</si>
  <si>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</si>
  <si>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</si>
  <si>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</si>
  <si>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</si>
  <si>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</si>
  <si>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</si>
  <si>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</si>
  <si>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</si>
  <si>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</si>
  <si>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</si>
  <si>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</si>
  <si>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</si>
  <si>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</si>
  <si>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</si>
  <si>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</si>
  <si>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</si>
  <si>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</si>
  <si>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</si>
  <si>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</si>
  <si>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</si>
  <si>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</si>
  <si>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</si>
  <si>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</si>
  <si>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</si>
  <si>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</si>
  <si>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</si>
  <si>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</si>
  <si>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</si>
  <si>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</si>
  <si>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</si>
  <si>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</si>
  <si>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</si>
  <si>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</si>
  <si>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</si>
  <si>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</si>
  <si>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</si>
  <si>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</si>
  <si>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</si>
  <si>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</si>
  <si>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</si>
  <si>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</si>
  <si>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</si>
  <si>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</si>
  <si>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</si>
  <si>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</si>
  <si>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</si>
  <si>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</si>
  <si>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</si>
  <si>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</si>
  <si>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</si>
  <si>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</si>
  <si>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</si>
  <si>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</si>
  <si>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</si>
  <si>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</si>
  <si>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</si>
  <si>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</si>
  <si>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</si>
  <si>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</si>
  <si>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</si>
  <si>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</si>
  <si>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</si>
  <si>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</si>
  <si>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</si>
  <si>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</si>
  <si>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</si>
  <si>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</si>
  <si>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</si>
  <si>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</si>
  <si>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</si>
  <si>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</si>
  <si>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</si>
  <si>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</si>
  <si>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</si>
  <si>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</si>
  <si>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</si>
  <si>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</si>
  <si>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</si>
  <si>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</si>
  <si>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</si>
  <si>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</si>
  <si>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</si>
  <si>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</si>
  <si>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</si>
  <si>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</si>
  <si>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</si>
  <si>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</si>
  <si>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</si>
  <si>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</si>
  <si>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</si>
  <si>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</si>
  <si>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</si>
  <si>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</si>
  <si>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</si>
  <si>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</si>
  <si>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</si>
  <si>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</si>
  <si>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</si>
  <si>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</si>
  <si>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</si>
  <si>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</si>
  <si>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</si>
  <si>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</si>
  <si>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</si>
  <si>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</si>
  <si>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</si>
  <si>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</si>
  <si>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</si>
  <si>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</si>
  <si>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</si>
  <si>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</si>
  <si>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</si>
  <si>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</si>
  <si>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</si>
  <si>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</si>
  <si>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</si>
  <si>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</si>
  <si>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</si>
  <si>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</si>
  <si>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</si>
  <si>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</si>
  <si>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</si>
  <si>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</si>
  <si>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</si>
  <si>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</si>
  <si>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</si>
  <si>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</si>
  <si>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</si>
  <si>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</si>
  <si>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</si>
  <si>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</si>
  <si>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</si>
  <si>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</si>
  <si>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</si>
  <si>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</si>
  <si>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</si>
  <si>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</si>
  <si>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</si>
  <si>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</si>
  <si>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</si>
  <si>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</si>
  <si>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</si>
  <si>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</si>
  <si>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</si>
  <si>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</si>
  <si>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</si>
  <si>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</si>
  <si>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</si>
  <si>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</si>
  <si>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</si>
  <si>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</si>
  <si>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</si>
  <si>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</si>
  <si>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</si>
  <si>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</si>
  <si>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</si>
  <si>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</si>
  <si>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</si>
  <si>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</si>
  <si>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</si>
  <si>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</si>
  <si>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</si>
  <si>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</si>
  <si>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</si>
  <si>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</si>
  <si>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</si>
  <si>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</si>
  <si>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</si>
  <si>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</si>
  <si>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</si>
  <si>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</si>
  <si>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</si>
  <si>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</si>
  <si>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</si>
  <si>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</si>
  <si>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</si>
  <si>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</si>
  <si>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</si>
  <si>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</si>
  <si>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</si>
  <si>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</si>
  <si>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</si>
  <si>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</si>
  <si>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</si>
  <si>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</si>
  <si>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</si>
  <si>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</si>
  <si>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</si>
  <si>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</si>
  <si>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</si>
  <si>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</si>
  <si>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</si>
  <si>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</si>
  <si>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</si>
  <si>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</si>
  <si>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</si>
  <si>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</si>
  <si>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</si>
  <si>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</si>
  <si>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</si>
  <si>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</si>
  <si>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</si>
  <si>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</si>
  <si>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</si>
  <si>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</si>
  <si>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</si>
  <si>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</si>
  <si>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</si>
  <si>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</si>
  <si>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</si>
  <si>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</si>
  <si>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</si>
  <si>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</si>
  <si>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</si>
  <si>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</si>
  <si>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</si>
  <si>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</si>
  <si>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</si>
  <si>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</si>
  <si>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</si>
  <si>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</si>
  <si>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</si>
  <si>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</si>
  <si>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</si>
  <si>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</si>
  <si>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</si>
  <si>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</si>
  <si>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</si>
  <si>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</si>
  <si>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</si>
  <si>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</si>
  <si>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</si>
  <si>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</si>
  <si>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</si>
  <si>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</si>
  <si>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</si>
  <si>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</si>
  <si>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</si>
  <si>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</si>
  <si>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</si>
  <si>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</si>
  <si>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</si>
  <si>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</si>
  <si>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</si>
  <si>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</si>
  <si>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</si>
  <si>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</si>
  <si>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</si>
  <si>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</si>
  <si>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</si>
  <si>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</si>
  <si>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</si>
  <si>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</si>
  <si>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</si>
  <si>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</si>
  <si>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</si>
  <si>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</si>
  <si>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</si>
  <si>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</si>
  <si>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</si>
  <si>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</si>
  <si>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</si>
  <si>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</si>
  <si>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</si>
  <si>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</si>
  <si>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</si>
  <si>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</si>
  <si>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</si>
  <si>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</si>
  <si>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</si>
  <si>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</si>
  <si>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</si>
  <si>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</si>
  <si>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</si>
  <si>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</si>
  <si>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</si>
  <si>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</si>
  <si>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</si>
  <si>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</si>
  <si>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</si>
  <si>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</si>
  <si>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</si>
  <si>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</si>
  <si>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</si>
  <si>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</si>
  <si>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</si>
  <si>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</si>
  <si>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</si>
  <si>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</si>
  <si>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</si>
  <si>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</si>
  <si>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</si>
  <si>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</si>
  <si>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</si>
  <si>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</si>
  <si>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</si>
  <si>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</si>
  <si>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</si>
  <si>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</si>
  <si>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</si>
  <si>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</si>
  <si>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</si>
  <si>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</si>
  <si>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</si>
  <si>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</si>
  <si>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</si>
  <si>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</si>
  <si>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</si>
  <si>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</si>
  <si>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</si>
  <si>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</si>
  <si>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</si>
  <si>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</si>
  <si>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</si>
  <si>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</si>
  <si>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</si>
  <si>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</si>
  <si>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</si>
  <si>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</si>
  <si>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</si>
  <si>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</si>
  <si>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</si>
  <si>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</si>
  <si>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</si>
  <si>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</si>
  <si>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</si>
  <si>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</si>
  <si>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</si>
  <si>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</si>
  <si>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</si>
  <si>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</si>
  <si>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</si>
  <si>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</si>
  <si>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</si>
  <si>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</si>
  <si>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</si>
  <si>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</si>
  <si>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</si>
  <si>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</si>
  <si>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</si>
  <si>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</si>
  <si>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</si>
  <si>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</si>
  <si>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</si>
  <si>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</si>
  <si>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</si>
  <si>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</si>
  <si>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</si>
  <si>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</si>
  <si>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</si>
  <si>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</si>
  <si>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</si>
  <si>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</si>
  <si>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</si>
  <si>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</si>
  <si>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</si>
  <si>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</si>
  <si>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</si>
  <si>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</si>
  <si>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</si>
  <si>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</si>
  <si>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</si>
  <si>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</si>
  <si>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</si>
  <si>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</si>
  <si>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</si>
  <si>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</si>
  <si>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</si>
  <si>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</si>
  <si>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</si>
  <si>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</si>
  <si>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</si>
  <si>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</si>
  <si>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</si>
  <si>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</si>
  <si>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</si>
  <si>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</si>
  <si>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</si>
  <si>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</si>
  <si>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</si>
  <si>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</si>
  <si>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</si>
  <si>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</si>
  <si>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</si>
  <si>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</si>
  <si>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</si>
  <si>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</si>
  <si>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</si>
  <si>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</si>
  <si>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</si>
  <si>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</si>
  <si>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</si>
  <si>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</si>
  <si>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</si>
  <si>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</si>
  <si>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</si>
  <si>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</si>
  <si>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</si>
  <si>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</si>
  <si>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</si>
  <si>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</si>
  <si>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</si>
  <si>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</si>
  <si>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</si>
  <si>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</si>
  <si>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</si>
  <si>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</si>
  <si>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</si>
  <si>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</si>
  <si>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</si>
  <si>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</si>
  <si>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</si>
  <si>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</si>
  <si>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</si>
  <si>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</si>
  <si>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</si>
  <si>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</si>
  <si>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</si>
  <si>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</si>
  <si>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</si>
  <si>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</si>
  <si>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</si>
  <si>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</si>
  <si>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</si>
  <si>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</si>
  <si>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</si>
  <si>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</si>
  <si>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</si>
  <si>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</si>
  <si>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</si>
  <si>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</si>
  <si>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</si>
  <si>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</si>
  <si>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</si>
  <si>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</si>
  <si>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</si>
  <si>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</si>
  <si>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</si>
  <si>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</si>
  <si>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</si>
  <si>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</si>
  <si>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</si>
  <si>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</si>
  <si>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</si>
  <si>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</si>
  <si>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</si>
  <si>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</si>
  <si>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</si>
  <si>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</si>
  <si>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</si>
  <si>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</si>
  <si>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</si>
  <si>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</si>
  <si>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</si>
  <si>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</si>
  <si>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</si>
  <si>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</si>
  <si>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</si>
  <si>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</si>
  <si>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</si>
  <si>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</si>
  <si>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</si>
  <si>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</si>
  <si>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</si>
  <si>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</si>
  <si>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</si>
  <si>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</si>
  <si>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</si>
  <si>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</si>
  <si>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</si>
  <si>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</si>
  <si>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</si>
  <si>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</si>
  <si>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</si>
  <si>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</si>
  <si>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</si>
  <si>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</si>
  <si>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</si>
  <si>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</si>
  <si>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</si>
  <si>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</si>
  <si>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</si>
  <si>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</si>
  <si>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</si>
  <si>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</si>
  <si>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</si>
  <si>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</si>
  <si>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</si>
  <si>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</si>
  <si>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</si>
  <si>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</si>
  <si>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</si>
  <si>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</si>
  <si>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</si>
  <si>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</si>
  <si>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</si>
  <si>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</si>
  <si>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</si>
  <si>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</si>
  <si>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</si>
  <si>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</si>
  <si>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</si>
  <si>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</si>
  <si>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</si>
  <si>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</si>
  <si>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</si>
  <si>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</si>
  <si>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</si>
  <si>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</si>
  <si>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</si>
  <si>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</si>
  <si>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</si>
  <si>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</si>
  <si>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</si>
  <si>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</si>
  <si>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</si>
  <si>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</si>
  <si>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</si>
  <si>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</si>
  <si>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</si>
  <si>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</si>
  <si>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</si>
  <si>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</si>
  <si>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</si>
  <si>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</si>
  <si>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</si>
  <si>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</si>
  <si>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</si>
  <si>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</si>
  <si>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</si>
  <si>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</si>
  <si>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</si>
  <si>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</si>
  <si>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</si>
  <si>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</si>
  <si>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</si>
  <si>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</si>
  <si>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</si>
  <si>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</si>
  <si>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</si>
  <si>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</si>
  <si>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</si>
  <si>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</si>
  <si>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</si>
  <si>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</si>
  <si>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</si>
  <si>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</si>
  <si>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</si>
  <si>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</si>
  <si>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</si>
  <si>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</si>
  <si>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</si>
  <si>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</si>
  <si>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</si>
  <si>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</si>
  <si>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</si>
  <si>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</si>
  <si>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</si>
  <si>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</si>
  <si>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</si>
  <si>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</si>
  <si>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</si>
  <si>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</si>
  <si>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</si>
  <si>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</si>
  <si>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</si>
  <si>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</si>
  <si>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</si>
  <si>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</si>
  <si>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</si>
  <si>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</si>
  <si>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</si>
  <si>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</si>
  <si>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</si>
  <si>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</si>
  <si>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</si>
  <si>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</si>
  <si>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</si>
  <si>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</si>
  <si>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</si>
  <si>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</si>
  <si>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</si>
  <si>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</si>
  <si>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</si>
  <si>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</si>
  <si>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</si>
  <si>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</si>
  <si>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</si>
  <si>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</si>
  <si>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</si>
  <si>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</si>
  <si>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</si>
  <si>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</si>
  <si>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</si>
  <si>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</si>
  <si>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</si>
  <si>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</si>
  <si>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</si>
  <si>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</si>
  <si>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</si>
  <si>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</si>
  <si>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</si>
  <si>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</si>
  <si>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</si>
  <si>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</si>
  <si>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</si>
  <si>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</si>
  <si>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</si>
  <si>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</si>
  <si>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</si>
  <si>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</si>
  <si>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</si>
  <si>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</si>
  <si>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</si>
  <si>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</si>
  <si>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</si>
  <si>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</si>
  <si>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</si>
  <si>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</si>
  <si>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</si>
  <si>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</si>
  <si>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</si>
  <si>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</si>
  <si>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</si>
  <si>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</si>
  <si>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</si>
  <si>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</si>
  <si>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</si>
  <si>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</si>
  <si>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</si>
  <si>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</si>
  <si>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</si>
  <si>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</si>
  <si>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</si>
  <si>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</si>
  <si>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</si>
  <si>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</si>
  <si>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</si>
  <si>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</si>
  <si>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</si>
  <si>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</si>
  <si>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</si>
  <si>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</si>
  <si>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</si>
  <si>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</si>
  <si>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</si>
  <si>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</si>
  <si>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</si>
  <si>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</si>
  <si>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</si>
  <si>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</si>
  <si>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</si>
  <si>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</si>
  <si>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</si>
  <si>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</si>
  <si>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</si>
  <si>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</si>
  <si>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</si>
  <si>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</si>
  <si>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</si>
  <si>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</si>
  <si>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</si>
  <si>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</si>
  <si>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</si>
  <si>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</si>
  <si>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</si>
  <si>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</si>
  <si>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</si>
  <si>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</si>
  <si>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</si>
  <si>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</si>
  <si>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</si>
  <si>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</si>
  <si>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</si>
  <si>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</si>
  <si>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</si>
  <si>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</si>
  <si>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</si>
  <si>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</si>
  <si>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</si>
  <si>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</si>
  <si>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</si>
  <si>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</si>
  <si>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</si>
  <si>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</si>
  <si>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</si>
  <si>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</si>
  <si>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</si>
  <si>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</si>
  <si>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</si>
  <si>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</si>
  <si>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</si>
  <si>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</si>
  <si>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</si>
  <si>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</si>
  <si>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</si>
  <si>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</si>
  <si>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</si>
  <si>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</si>
  <si>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</si>
  <si>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</si>
  <si>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</si>
  <si>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</si>
  <si>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</si>
  <si>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</si>
  <si>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</si>
  <si>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</si>
  <si>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</si>
  <si>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</si>
  <si>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</si>
  <si>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</si>
  <si>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</si>
  <si>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</si>
  <si>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</si>
  <si>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</si>
  <si>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</si>
  <si>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</si>
  <si>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</si>
  <si>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</si>
  <si>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</si>
  <si>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</si>
  <si>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</si>
  <si>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</si>
  <si>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</si>
  <si>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</si>
  <si>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</si>
  <si>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</si>
  <si>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</si>
  <si>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</si>
  <si>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</si>
  <si>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</si>
  <si>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</si>
  <si>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</si>
  <si>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</si>
  <si>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</si>
  <si>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</si>
  <si>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</si>
  <si>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</si>
  <si>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</si>
  <si>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</si>
  <si>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</si>
  <si>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</si>
  <si>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</si>
  <si>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</si>
  <si>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</si>
  <si>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</si>
  <si>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</si>
  <si>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</si>
  <si>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</si>
  <si>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</si>
  <si>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</si>
  <si>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</si>
  <si>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</si>
  <si>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</si>
  <si>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</si>
  <si>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</si>
  <si>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</si>
  <si>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</si>
  <si>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</si>
  <si>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</si>
  <si>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</si>
  <si>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</si>
  <si>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</si>
  <si>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</si>
  <si>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</si>
  <si>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</si>
  <si>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</si>
  <si>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</si>
  <si>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</si>
  <si>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</si>
  <si>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</si>
  <si>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</si>
  <si>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</si>
  <si>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</si>
  <si>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</si>
  <si>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</si>
  <si>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</si>
  <si>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</si>
  <si>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</si>
  <si>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</si>
  <si>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</si>
  <si>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</si>
  <si>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</si>
  <si>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</si>
  <si>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</si>
  <si>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</si>
  <si>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</si>
  <si>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</si>
  <si>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</si>
  <si>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</si>
  <si>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</si>
  <si>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</si>
  <si>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</si>
  <si>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</si>
  <si>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</si>
  <si>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</si>
  <si>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</si>
  <si>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</si>
  <si>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</si>
  <si>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</si>
  <si>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</si>
  <si>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</si>
  <si>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</si>
  <si>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</si>
  <si>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</si>
  <si>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</si>
  <si>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</si>
  <si>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</si>
  <si>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</si>
  <si>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</si>
  <si>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</si>
  <si>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</si>
  <si>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</si>
  <si>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</si>
  <si>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</si>
  <si>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</si>
  <si>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</si>
  <si>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</si>
  <si>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</si>
  <si>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</si>
  <si>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</si>
  <si>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</si>
  <si>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</si>
  <si>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</si>
  <si>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</si>
  <si>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</si>
  <si>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</si>
  <si>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</si>
  <si>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</si>
  <si>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</si>
  <si>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</si>
  <si>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</si>
  <si>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</si>
  <si>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</si>
  <si>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</si>
  <si>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</si>
  <si>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</si>
  <si>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</si>
  <si>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</si>
  <si>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</si>
  <si>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</si>
  <si>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</si>
  <si>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</si>
  <si>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</si>
  <si>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</si>
  <si>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</si>
  <si>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</si>
  <si>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</si>
  <si>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</si>
  <si>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</si>
  <si>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</si>
  <si>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</si>
  <si>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</si>
  <si>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</si>
  <si>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</si>
  <si>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</si>
  <si>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</si>
  <si>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</si>
  <si>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</si>
  <si>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</si>
  <si>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</si>
  <si>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</si>
  <si>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</si>
  <si>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</si>
  <si>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</si>
  <si>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</si>
  <si>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</si>
  <si>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</si>
  <si>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</si>
  <si>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</si>
  <si>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</si>
  <si>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</si>
  <si>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</si>
  <si>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</si>
  <si>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</si>
  <si>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</si>
  <si>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</si>
  <si>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</si>
  <si>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</si>
  <si>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</si>
  <si>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</si>
  <si>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</si>
  <si>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</si>
  <si>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</si>
  <si>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</si>
  <si>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</si>
  <si>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</si>
  <si>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</si>
  <si>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</si>
  <si>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</si>
  <si>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</si>
  <si>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</si>
  <si>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</si>
  <si>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</si>
  <si>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</si>
  <si>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</si>
  <si>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</si>
  <si>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</si>
  <si>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</si>
  <si>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</si>
  <si>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</si>
  <si>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</si>
  <si>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</si>
  <si>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</si>
  <si>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</si>
  <si>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</si>
  <si>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</si>
  <si>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</si>
  <si>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</si>
  <si>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</si>
  <si>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</si>
  <si>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</si>
  <si>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</si>
  <si>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</si>
  <si>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</si>
  <si>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</si>
  <si>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</si>
  <si>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</si>
  <si>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</si>
  <si>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</si>
  <si>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</si>
  <si>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</si>
  <si>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</si>
  <si>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</si>
  <si>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</si>
  <si>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</si>
  <si>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</si>
  <si>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</si>
  <si>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</si>
  <si>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</si>
  <si>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</si>
  <si>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</si>
  <si>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</si>
  <si>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</si>
  <si>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</si>
  <si>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</si>
  <si>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</si>
  <si>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</si>
  <si>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</si>
  <si>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</si>
  <si>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</si>
  <si>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</si>
  <si>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</si>
  <si>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</si>
  <si>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</si>
  <si>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</si>
  <si>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</si>
  <si>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</si>
  <si>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</si>
  <si>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</si>
  <si>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</si>
  <si>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</si>
  <si>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</si>
  <si>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</si>
  <si>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</si>
  <si>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</si>
  <si>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</si>
  <si>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</si>
  <si>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</si>
  <si>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</si>
  <si>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</si>
  <si>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</si>
  <si>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</si>
  <si>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</si>
  <si>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</si>
  <si>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</si>
  <si>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</si>
  <si>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</si>
  <si>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</si>
  <si>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</si>
  <si>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</si>
  <si>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</si>
  <si>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</si>
  <si>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</si>
  <si>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</si>
  <si>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</si>
  <si>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</si>
  <si>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</si>
  <si>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</si>
  <si>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</si>
  <si>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</si>
  <si>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</si>
  <si>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</si>
  <si>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</si>
  <si>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</si>
  <si>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</si>
  <si>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</si>
  <si>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</si>
  <si>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</si>
  <si>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</si>
  <si>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</si>
  <si>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</si>
  <si>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</si>
  <si>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</si>
  <si>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</si>
  <si>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</si>
  <si>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</si>
  <si>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</si>
  <si>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</si>
  <si>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</si>
  <si>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</si>
  <si>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</si>
  <si>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</si>
  <si>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</si>
  <si>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</si>
  <si>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</si>
  <si>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</si>
  <si>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</si>
  <si>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</si>
  <si>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</si>
  <si>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</si>
  <si>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</si>
  <si>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</si>
  <si>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</si>
  <si>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</si>
  <si>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</si>
  <si>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</si>
  <si>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</si>
  <si>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</si>
  <si>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</si>
  <si>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</si>
  <si>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</si>
  <si>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</si>
  <si>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</si>
  <si>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</si>
  <si>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</si>
  <si>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</si>
  <si>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</si>
  <si>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</si>
  <si>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</si>
  <si>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</si>
  <si>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</si>
  <si>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</si>
  <si>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</si>
  <si>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</si>
  <si>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</si>
  <si>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</si>
  <si>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</si>
  <si>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</si>
  <si>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</si>
  <si>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</si>
  <si>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</si>
  <si>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</si>
  <si>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</si>
  <si>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</si>
  <si>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</si>
  <si>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</si>
  <si>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</si>
  <si>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</si>
  <si>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</si>
  <si>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</si>
  <si>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</si>
  <si>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</si>
  <si>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</si>
  <si>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</si>
  <si>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</si>
  <si>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</si>
  <si>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</si>
  <si>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</si>
  <si>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</si>
  <si>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</si>
  <si>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</si>
  <si>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</si>
  <si>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</si>
  <si>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</si>
  <si>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</si>
  <si>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</si>
  <si>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</si>
  <si>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</si>
  <si>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</si>
  <si>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</si>
  <si>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</si>
  <si>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</si>
  <si>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</si>
  <si>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</si>
  <si>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</si>
  <si>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</si>
  <si>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</si>
  <si>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</si>
  <si>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</si>
  <si>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</si>
  <si>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</si>
  <si>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</si>
  <si>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</si>
  <si>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</si>
  <si>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</si>
  <si>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</si>
  <si>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</si>
  <si>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</si>
  <si>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</si>
  <si>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</si>
  <si>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</si>
  <si>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</si>
  <si>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</si>
  <si>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</si>
  <si>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</si>
  <si>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</si>
  <si>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</si>
  <si>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</si>
  <si>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</si>
  <si>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</si>
  <si>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</si>
  <si>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</si>
  <si>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</si>
  <si>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</si>
  <si>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</si>
  <si>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</si>
  <si>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</si>
  <si>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</si>
  <si>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</si>
  <si>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</si>
  <si>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</si>
  <si>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</si>
  <si>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</si>
  <si>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</si>
  <si>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</si>
  <si>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</si>
  <si>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</si>
  <si>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</si>
  <si>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</si>
  <si>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</si>
  <si>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</si>
  <si>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</si>
  <si>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</si>
  <si>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</si>
  <si>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</si>
  <si>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</si>
  <si>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</si>
  <si>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</si>
  <si>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</si>
  <si>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</si>
  <si>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</si>
  <si>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</si>
  <si>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</si>
  <si>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</si>
  <si>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</si>
  <si>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</si>
  <si>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</si>
  <si>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</si>
  <si>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</si>
  <si>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</si>
  <si>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</si>
  <si>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</si>
  <si>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</si>
  <si>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</si>
  <si>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</si>
  <si>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</si>
  <si>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</si>
  <si>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</si>
  <si>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</si>
  <si>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</si>
  <si>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</si>
  <si>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</si>
  <si>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</si>
  <si>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</si>
  <si>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</si>
  <si>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</si>
  <si>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</si>
  <si>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</si>
  <si>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</si>
  <si>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</si>
  <si>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</si>
  <si>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</si>
  <si>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</si>
  <si>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</si>
  <si>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</si>
  <si>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</si>
  <si>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</si>
  <si>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</si>
  <si>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</si>
  <si>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</si>
  <si>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</si>
  <si>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</si>
  <si>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</si>
  <si>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</si>
  <si>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</si>
  <si>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</si>
  <si>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</si>
  <si>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</si>
  <si>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</si>
  <si>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</si>
  <si>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</si>
  <si>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</si>
  <si>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</si>
  <si>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</si>
  <si>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</si>
  <si>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</si>
  <si>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</si>
  <si>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</si>
  <si>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</si>
  <si>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</si>
  <si>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</si>
  <si>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</si>
  <si>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</si>
  <si>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</si>
  <si>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</si>
  <si>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</si>
  <si>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</si>
  <si>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</si>
  <si>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</si>
  <si>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</si>
  <si>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</si>
  <si>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</si>
  <si>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</si>
  <si>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</si>
  <si>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</si>
  <si>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</si>
  <si>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</si>
  <si>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</si>
  <si>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</si>
  <si>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</si>
  <si>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</si>
  <si>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</si>
  <si>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</si>
  <si>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</si>
  <si>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</si>
  <si>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</si>
  <si>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</si>
  <si>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</si>
  <si>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</si>
  <si>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</si>
  <si>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</si>
  <si>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</si>
  <si>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</si>
  <si>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</si>
  <si>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</si>
  <si>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</si>
  <si>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</si>
  <si>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</si>
  <si>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</si>
  <si>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</si>
  <si>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</si>
  <si>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</si>
  <si>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</si>
  <si>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</si>
  <si>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</si>
  <si>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</si>
  <si>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</si>
  <si>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</si>
  <si>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</si>
  <si>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</si>
  <si>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</si>
  <si>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</si>
  <si>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</si>
  <si>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</si>
  <si>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</si>
  <si>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</si>
  <si>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</si>
  <si>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</si>
  <si>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</si>
  <si>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</si>
  <si>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</si>
  <si>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</si>
  <si>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</si>
  <si>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</si>
  <si>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</si>
  <si>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</si>
  <si>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</si>
  <si>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</si>
  <si>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</si>
  <si>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</si>
  <si>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</si>
  <si>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</si>
  <si>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</si>
  <si>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</si>
  <si>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</si>
  <si>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</si>
  <si>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</si>
  <si>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</si>
  <si>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</si>
  <si>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</si>
  <si>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</si>
  <si>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</si>
  <si>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</si>
  <si>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</si>
  <si>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</si>
  <si>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</si>
  <si>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</si>
  <si>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</si>
  <si>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</si>
  <si>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</si>
  <si>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</si>
  <si>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</si>
  <si>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</si>
  <si>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</si>
  <si>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</si>
  <si>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</si>
  <si>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</si>
  <si>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</si>
  <si>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</si>
  <si>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</si>
  <si>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</si>
  <si>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</si>
  <si>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</si>
  <si>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</si>
  <si>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</si>
  <si>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</si>
  <si>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</si>
  <si>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</si>
  <si>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</si>
  <si>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</si>
  <si>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</si>
  <si>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</si>
  <si>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</si>
  <si>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</si>
  <si>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</si>
  <si>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</si>
  <si>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</si>
  <si>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</si>
  <si>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</si>
  <si>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</si>
  <si>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</si>
  <si>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</si>
  <si>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</si>
  <si>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</si>
  <si>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</si>
  <si>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</si>
  <si>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</si>
  <si>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</si>
  <si>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</si>
  <si>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</si>
  <si>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</si>
  <si>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</si>
  <si>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</si>
  <si>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</si>
  <si>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</si>
  <si>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</si>
  <si>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</si>
  <si>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</si>
  <si>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</si>
  <si>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</si>
  <si>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</si>
  <si>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</si>
  <si>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</si>
  <si>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</si>
  <si>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</si>
  <si>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</si>
  <si>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</si>
  <si>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</si>
  <si>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</si>
  <si>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</si>
  <si>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</si>
  <si>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</si>
  <si>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</si>
  <si>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</si>
  <si>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</si>
  <si>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</si>
  <si>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</si>
  <si>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</si>
  <si>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</si>
  <si>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</si>
  <si>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</si>
  <si>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</si>
  <si>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</si>
  <si>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</si>
  <si>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</si>
  <si>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</si>
  <si>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</si>
  <si>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</si>
  <si>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</si>
  <si>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</si>
  <si>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</si>
  <si>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</si>
  <si>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</si>
  <si>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</si>
  <si>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</si>
  <si>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</si>
  <si>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</si>
  <si>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</si>
  <si>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</si>
  <si>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</si>
  <si>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</si>
  <si>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</si>
  <si>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</si>
  <si>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</si>
  <si>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</si>
  <si>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</si>
  <si>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</si>
  <si>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</si>
  <si>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</si>
  <si>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</si>
  <si>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</si>
  <si>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</si>
  <si>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</si>
  <si>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</si>
  <si>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</si>
  <si>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</si>
  <si>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</si>
  <si>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</si>
  <si>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</si>
  <si>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</si>
  <si>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</si>
  <si>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</si>
  <si>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</si>
  <si>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</si>
  <si>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</si>
  <si>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</si>
  <si>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</si>
  <si>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</si>
  <si>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</si>
  <si>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</si>
  <si>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</si>
  <si>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</si>
  <si>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</si>
  <si>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</si>
  <si>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</si>
  <si>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</si>
  <si>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</si>
  <si>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</si>
  <si>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</si>
  <si>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</si>
  <si>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</si>
  <si>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</si>
  <si>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</si>
  <si>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</si>
  <si>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</si>
  <si>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</si>
  <si>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</si>
  <si>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</si>
  <si>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</si>
  <si>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</si>
  <si>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</si>
  <si>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</si>
  <si>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</si>
  <si>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</si>
  <si>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</si>
  <si>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</si>
  <si>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</si>
  <si>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</si>
  <si>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</si>
  <si>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</si>
  <si>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</si>
  <si>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</si>
  <si>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</si>
  <si>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</si>
  <si>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</si>
  <si>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</si>
  <si>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</si>
  <si>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</si>
  <si>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</si>
  <si>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</si>
  <si>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</si>
  <si>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</si>
  <si>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</si>
  <si>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</si>
  <si>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</si>
  <si>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</si>
  <si>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</si>
  <si>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</si>
  <si>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</si>
  <si>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</si>
  <si>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</si>
  <si>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</si>
  <si>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</si>
  <si>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</si>
  <si>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</si>
  <si>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</si>
  <si>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</si>
  <si>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</si>
  <si>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</si>
  <si>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</si>
  <si>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</si>
  <si>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</si>
  <si>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</si>
  <si>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</si>
  <si>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</si>
  <si>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</si>
  <si>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</si>
  <si>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</si>
  <si>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</si>
  <si>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</si>
  <si>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</si>
  <si>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</si>
  <si>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</si>
  <si>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</si>
  <si>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</si>
  <si>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</si>
  <si>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</si>
  <si>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</si>
  <si>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</si>
  <si>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</si>
  <si>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</si>
  <si>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</si>
  <si>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</si>
  <si>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</si>
  <si>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</si>
  <si>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</si>
  <si>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</si>
  <si>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</si>
  <si>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</si>
  <si>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</si>
  <si>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</si>
  <si>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</si>
  <si>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</si>
  <si>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</si>
  <si>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</si>
  <si>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</si>
  <si>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</si>
  <si>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</si>
  <si>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</si>
  <si>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</si>
  <si>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</si>
  <si>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</si>
  <si>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</si>
  <si>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</si>
  <si>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</si>
  <si>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</si>
  <si>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</si>
  <si>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</si>
  <si>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</si>
  <si>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</si>
  <si>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</si>
  <si>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</si>
  <si>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</si>
  <si>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</si>
  <si>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</si>
  <si>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</si>
  <si>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</si>
  <si>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</si>
  <si>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</si>
  <si>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</si>
  <si>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</si>
  <si>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</si>
  <si>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</si>
  <si>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</si>
  <si>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</si>
  <si>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</si>
  <si>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</si>
  <si>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</si>
  <si>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</si>
  <si>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</si>
  <si>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</si>
  <si>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</si>
  <si>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</si>
  <si>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</si>
  <si>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</si>
  <si>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</si>
  <si>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</si>
  <si>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</si>
  <si>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</si>
  <si>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</si>
  <si>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</si>
  <si>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</si>
  <si>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</si>
  <si>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</si>
  <si>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</si>
  <si>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</si>
  <si>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</si>
  <si>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</si>
  <si>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</si>
  <si>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</si>
  <si>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</si>
  <si>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</si>
  <si>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</si>
  <si>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</si>
  <si>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</si>
  <si>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</si>
  <si>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</si>
  <si>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</si>
  <si>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</si>
  <si>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</si>
  <si>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</si>
  <si>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</si>
  <si>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</si>
  <si>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</si>
  <si>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</si>
  <si>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</si>
  <si>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</si>
  <si>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</si>
  <si>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</si>
  <si>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</si>
  <si>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</si>
  <si>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</si>
  <si>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</si>
  <si>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</si>
  <si>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</si>
  <si>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</si>
  <si>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</si>
  <si>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</si>
  <si>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</si>
  <si>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</si>
  <si>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</si>
  <si>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</si>
  <si>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</si>
  <si>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</si>
  <si>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</si>
  <si>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</si>
  <si>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</si>
  <si>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</si>
  <si>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</si>
  <si>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</si>
  <si>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</si>
  <si>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</si>
  <si>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</si>
  <si>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</si>
  <si>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</si>
  <si>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</si>
  <si>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</si>
  <si>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</si>
  <si>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</si>
  <si>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</si>
  <si>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</si>
  <si>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</si>
  <si>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</si>
  <si>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</si>
  <si>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</si>
  <si>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</si>
  <si>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</si>
  <si>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</si>
  <si>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</si>
  <si>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</si>
  <si>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</si>
  <si>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</si>
  <si>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</si>
  <si>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</si>
  <si>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</si>
  <si>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</si>
  <si>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</si>
  <si>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</si>
  <si>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</si>
  <si>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</si>
  <si>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</si>
  <si>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</si>
  <si>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</si>
  <si>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</si>
  <si>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</si>
  <si>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</si>
  <si>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</si>
  <si>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</si>
  <si>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</si>
  <si>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</si>
  <si>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</si>
  <si>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</si>
  <si>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</si>
  <si>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</si>
  <si>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</si>
  <si>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</si>
  <si>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</si>
  <si>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</si>
  <si>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</si>
  <si>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</si>
  <si>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</si>
  <si>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</si>
  <si>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</si>
  <si>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</si>
  <si>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</si>
  <si>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</si>
  <si>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</si>
  <si>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</si>
  <si>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</si>
  <si>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</si>
  <si>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</si>
  <si>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</si>
  <si>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</si>
  <si>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</si>
  <si>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</si>
  <si>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</si>
  <si>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</si>
  <si>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</si>
  <si>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</si>
  <si>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</si>
  <si>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</si>
  <si>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</si>
  <si>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</si>
  <si>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</si>
  <si>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</si>
  <si>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</si>
  <si>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</si>
  <si>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</si>
  <si>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</si>
  <si>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</si>
  <si>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</si>
  <si>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</si>
  <si>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</si>
  <si>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</si>
  <si>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</si>
  <si>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</si>
  <si>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</si>
  <si>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</si>
  <si>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</si>
  <si>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</si>
  <si>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</si>
  <si>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</si>
  <si>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</si>
  <si>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</si>
  <si>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</si>
  <si>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</si>
  <si>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</si>
  <si>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</si>
  <si>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</si>
  <si>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</si>
  <si>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</si>
  <si>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</si>
  <si>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</si>
  <si>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</si>
  <si>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</si>
  <si>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</si>
  <si>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</si>
  <si>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</si>
  <si>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</si>
  <si>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</si>
  <si>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</si>
  <si>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</si>
  <si>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</si>
  <si>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</si>
  <si>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</si>
  <si>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</si>
  <si>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</si>
  <si>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</si>
  <si>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</si>
  <si>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</si>
  <si>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</si>
  <si>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</si>
  <si>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</si>
  <si>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</si>
  <si>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</si>
  <si>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</si>
  <si>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</si>
  <si>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</si>
  <si>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</si>
  <si>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</si>
  <si>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</si>
  <si>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</si>
  <si>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</si>
  <si>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</si>
  <si>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</si>
  <si>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</si>
  <si>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</si>
  <si>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</si>
  <si>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</si>
  <si>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</si>
  <si>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</si>
  <si>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</si>
  <si>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</si>
  <si>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</si>
  <si>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</si>
  <si>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</si>
  <si>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</si>
  <si>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</si>
  <si>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</si>
  <si>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</si>
  <si>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</si>
  <si>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</si>
  <si>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</si>
  <si>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</si>
  <si>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</si>
  <si>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</si>
  <si>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</si>
  <si>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</si>
  <si>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</si>
  <si>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</si>
  <si>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</si>
  <si>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</si>
  <si>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</si>
  <si>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</si>
  <si>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</si>
  <si>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</si>
  <si>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</si>
  <si>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</si>
  <si>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</si>
  <si>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</si>
  <si>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</si>
  <si>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</si>
  <si>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</si>
  <si>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</si>
  <si>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</si>
  <si>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</si>
  <si>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</si>
  <si>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</si>
  <si>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</si>
  <si>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</si>
  <si>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</si>
  <si>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</si>
  <si>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</si>
  <si>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</si>
  <si>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</si>
  <si>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</si>
  <si>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</si>
  <si>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</si>
  <si>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</si>
  <si>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</si>
  <si>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</si>
  <si>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</si>
  <si>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</si>
  <si>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</si>
  <si>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</si>
  <si>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</si>
  <si>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</si>
  <si>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</si>
  <si>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</si>
  <si>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</si>
  <si>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</si>
  <si>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</si>
  <si>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</si>
  <si>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</si>
  <si>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</si>
  <si>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</si>
  <si>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</si>
  <si>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</si>
  <si>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</si>
  <si>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</si>
  <si>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</si>
  <si>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</si>
  <si>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</si>
  <si>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</si>
  <si>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</si>
  <si>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</si>
  <si>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</si>
  <si>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</si>
  <si>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</si>
  <si>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</si>
  <si>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</si>
  <si>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</si>
  <si>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</si>
  <si>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</si>
  <si>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</si>
  <si>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</si>
  <si>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</si>
  <si>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</si>
  <si>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</si>
  <si>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</si>
  <si>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</si>
  <si>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</si>
  <si>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</si>
  <si>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</si>
  <si>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</si>
  <si>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</si>
  <si>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</si>
  <si>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</si>
  <si>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</si>
  <si>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</si>
  <si>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</si>
  <si>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</si>
  <si>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</si>
  <si>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</si>
  <si>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</si>
  <si>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</si>
  <si>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</si>
  <si>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</si>
  <si>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</si>
  <si>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</si>
  <si>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</si>
  <si>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</si>
  <si>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</si>
  <si>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</si>
  <si>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</si>
  <si>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</si>
  <si>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</si>
  <si>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</si>
  <si>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</si>
  <si>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</si>
  <si>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</si>
  <si>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</si>
  <si>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</si>
  <si>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</si>
  <si>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</si>
  <si>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</si>
  <si>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</si>
  <si>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</si>
  <si>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</si>
  <si>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</si>
  <si>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</si>
  <si>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</si>
  <si>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</si>
  <si>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</si>
  <si>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</si>
  <si>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</si>
  <si>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</si>
  <si>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</si>
  <si>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</si>
  <si>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</si>
  <si>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</si>
  <si>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</si>
  <si>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</si>
  <si>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</si>
  <si>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</si>
  <si>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</si>
  <si>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</si>
  <si>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</si>
  <si>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</si>
  <si>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</si>
  <si>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</si>
  <si>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</si>
  <si>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</si>
  <si>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</si>
  <si>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</si>
  <si>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</si>
  <si>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</si>
  <si>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</si>
  <si>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</si>
  <si>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</si>
  <si>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</si>
  <si>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</si>
  <si>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</si>
  <si>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</si>
  <si>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</si>
  <si>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</si>
  <si>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</si>
  <si>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</si>
  <si>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</si>
  <si>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</si>
  <si>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</si>
  <si>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</si>
  <si>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</si>
  <si>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</si>
  <si>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</si>
  <si>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</si>
  <si>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</si>
  <si>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</si>
  <si>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</si>
  <si>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</si>
  <si>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</si>
  <si>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</si>
  <si>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</si>
  <si>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</si>
  <si>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</si>
  <si>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</si>
  <si>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</si>
  <si>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</si>
  <si>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</si>
  <si>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</si>
  <si>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</si>
  <si>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</si>
  <si>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</si>
  <si>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</si>
  <si>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</si>
  <si>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</si>
  <si>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</si>
  <si>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</si>
  <si>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</si>
  <si>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</si>
  <si>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</si>
  <si>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</si>
  <si>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</si>
  <si>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</si>
  <si>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</si>
  <si>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</si>
  <si>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</si>
  <si>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</si>
  <si>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</si>
  <si>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</si>
  <si>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</si>
  <si>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</si>
  <si>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</si>
  <si>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</si>
  <si>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</si>
  <si>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</si>
  <si>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</si>
  <si>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</si>
  <si>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</si>
  <si>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</si>
  <si>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</si>
  <si>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</si>
  <si>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</si>
  <si>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</si>
  <si>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</si>
  <si>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</si>
  <si>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</si>
  <si>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</si>
  <si>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</si>
  <si>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</si>
  <si>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</si>
  <si>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</si>
  <si>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</si>
  <si>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</si>
  <si>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</si>
  <si>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</si>
  <si>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</si>
  <si>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</si>
  <si>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</si>
  <si>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</si>
  <si>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</si>
  <si>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</si>
  <si>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</si>
  <si>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</si>
  <si>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</si>
  <si>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</si>
  <si>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</si>
  <si>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</si>
  <si>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</si>
  <si>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</si>
  <si>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</si>
  <si>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</si>
  <si>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</si>
  <si>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</si>
  <si>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</si>
  <si>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</si>
  <si>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</si>
  <si>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</si>
  <si>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</si>
  <si>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</si>
  <si>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</si>
  <si>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</si>
  <si>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</si>
  <si>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</si>
  <si>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</si>
  <si>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</si>
  <si>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</si>
  <si>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</si>
  <si>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</si>
  <si>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</si>
  <si>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</si>
  <si>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</si>
  <si>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</si>
  <si>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</si>
  <si>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</si>
  <si>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</si>
  <si>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</si>
  <si>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</si>
  <si>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</si>
  <si>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</si>
  <si>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</si>
  <si>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</si>
  <si>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</si>
  <si>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</si>
  <si>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</si>
  <si>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</si>
  <si>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</si>
  <si>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</si>
  <si>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</si>
  <si>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</si>
  <si>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</si>
  <si>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</si>
  <si>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</si>
  <si>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</si>
  <si>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</si>
  <si>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</si>
  <si>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</si>
  <si>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</si>
  <si>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</si>
  <si>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</si>
  <si>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</si>
  <si>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</si>
  <si>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</si>
  <si>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</si>
  <si>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</si>
  <si>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</si>
  <si>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</si>
  <si>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</si>
  <si>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</si>
  <si>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</si>
  <si>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</si>
  <si>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</si>
  <si>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</si>
  <si>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</si>
  <si>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</si>
  <si>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</si>
  <si>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</si>
  <si>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</si>
  <si>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</si>
  <si>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</si>
  <si>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</si>
  <si>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</si>
  <si>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</si>
  <si>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</si>
  <si>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</si>
  <si>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</si>
  <si>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</si>
  <si>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</si>
  <si>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</si>
  <si>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</si>
  <si>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</si>
  <si>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</si>
  <si>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</si>
  <si>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</si>
  <si>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</si>
  <si>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</si>
  <si>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</si>
  <si>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</si>
  <si>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</si>
  <si>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</si>
  <si>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</si>
  <si>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</si>
  <si>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</si>
  <si>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</si>
  <si>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</si>
  <si>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</si>
  <si>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</si>
  <si>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</si>
  <si>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</si>
  <si>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</si>
  <si>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</si>
  <si>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</si>
  <si>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</si>
  <si>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</si>
  <si>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</si>
  <si>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</si>
  <si>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</si>
  <si>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</si>
  <si>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</si>
  <si>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</si>
  <si>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</si>
  <si>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</si>
  <si>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</si>
  <si>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</si>
  <si>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</si>
  <si>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</si>
  <si>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</si>
  <si>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</si>
  <si>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</si>
  <si>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</si>
  <si>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</si>
  <si>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</si>
  <si>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</si>
  <si>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</si>
  <si>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</si>
  <si>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</si>
  <si>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</si>
  <si>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</si>
  <si>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</si>
  <si>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</si>
  <si>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</si>
  <si>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</si>
  <si>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</si>
  <si>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</si>
  <si>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</si>
  <si>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</si>
  <si>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</si>
  <si>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</si>
  <si>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</si>
  <si>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</si>
  <si>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</si>
  <si>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</si>
  <si>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</si>
  <si>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</si>
  <si>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</si>
  <si>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</si>
  <si>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</si>
  <si>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</si>
  <si>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</si>
  <si>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</si>
  <si>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</si>
  <si>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</si>
  <si>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</si>
  <si>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</si>
  <si>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</si>
  <si>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</si>
  <si>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</si>
  <si>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</si>
  <si>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</si>
  <si>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</si>
  <si>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</si>
  <si>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</si>
  <si>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</si>
  <si>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</si>
  <si>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</si>
  <si>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</si>
  <si>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</si>
  <si>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</si>
  <si>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</si>
  <si>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</si>
  <si>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</si>
  <si>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</si>
  <si>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</si>
  <si>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</si>
  <si>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</si>
  <si>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</si>
  <si>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</si>
  <si>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</si>
  <si>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</si>
  <si>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</si>
  <si>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</si>
  <si>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</si>
  <si>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</si>
  <si>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</si>
  <si>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</si>
  <si>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</si>
  <si>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</si>
  <si>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</si>
  <si>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</si>
  <si>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</si>
  <si>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</si>
  <si>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</si>
  <si>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</si>
  <si>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</si>
  <si>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</si>
  <si>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</si>
  <si>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</si>
  <si>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</si>
  <si>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</si>
  <si>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</si>
  <si>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</si>
  <si>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</si>
  <si>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</si>
  <si>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</si>
  <si>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</si>
  <si>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</si>
  <si>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</si>
  <si>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</si>
  <si>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</si>
  <si>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</si>
  <si>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</si>
  <si>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</si>
  <si>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</si>
  <si>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</si>
  <si>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</si>
  <si>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</si>
  <si>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</si>
  <si>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</si>
  <si>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</si>
  <si>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</si>
  <si>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</si>
  <si>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</si>
  <si>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</si>
  <si>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</si>
  <si>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</si>
  <si>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</si>
  <si>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</si>
  <si>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</si>
  <si>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</si>
  <si>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</si>
  <si>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</si>
  <si>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</si>
  <si>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</si>
  <si>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</si>
  <si>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</si>
  <si>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</si>
  <si>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</si>
  <si>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</si>
  <si>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</si>
  <si>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</si>
  <si>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</si>
  <si>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</si>
  <si>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</si>
  <si>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</si>
  <si>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</si>
  <si>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</si>
  <si>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</si>
  <si>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</si>
  <si>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</si>
  <si>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</si>
  <si>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</si>
  <si>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</si>
  <si>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</si>
  <si>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</si>
  <si>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</si>
  <si>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</si>
  <si>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</si>
  <si>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</si>
  <si>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</si>
  <si>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</si>
  <si>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</si>
  <si>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</si>
  <si>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</si>
  <si>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</si>
  <si>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</si>
  <si>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</si>
  <si>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</si>
  <si>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</si>
  <si>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</si>
  <si>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</si>
  <si>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</si>
  <si>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</si>
  <si>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</si>
  <si>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</si>
  <si>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</si>
  <si>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</si>
  <si>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</si>
  <si>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</si>
  <si>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</si>
  <si>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</si>
  <si>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</si>
  <si>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</si>
  <si>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</si>
  <si>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</si>
  <si>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</si>
  <si>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</si>
  <si>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</si>
  <si>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</si>
  <si>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</si>
  <si>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</si>
  <si>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</si>
  <si>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</si>
  <si>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</si>
  <si>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</si>
  <si>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</si>
  <si>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</si>
  <si>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</si>
  <si>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</si>
  <si>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</si>
  <si>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</si>
  <si>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</si>
  <si>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</si>
  <si>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</si>
  <si>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</si>
  <si>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</si>
  <si>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</si>
  <si>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</si>
  <si>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</si>
  <si>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</si>
  <si>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</si>
  <si>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</si>
  <si>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</si>
  <si>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</si>
  <si>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</si>
  <si>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</si>
  <si>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</si>
  <si>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</si>
  <si>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</si>
  <si>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</si>
  <si>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</si>
  <si>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</si>
  <si>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</si>
  <si>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</si>
  <si>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</si>
  <si>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</si>
  <si>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</si>
  <si>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</si>
  <si>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</si>
  <si>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</si>
  <si>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</si>
  <si>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</si>
  <si>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</si>
  <si>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</si>
  <si>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</si>
  <si>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</si>
  <si>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</si>
  <si>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</si>
  <si>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</si>
  <si>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</si>
  <si>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</si>
  <si>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</si>
  <si>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</si>
  <si>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</si>
  <si>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</si>
  <si>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</si>
  <si>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</si>
  <si>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</si>
  <si>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</si>
  <si>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</si>
  <si>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</si>
  <si>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</si>
  <si>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</si>
  <si>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</si>
  <si>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</si>
  <si>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</si>
  <si>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</si>
  <si>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</si>
  <si>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</si>
  <si>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</si>
  <si>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</si>
  <si>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</si>
  <si>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</si>
  <si>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</si>
  <si>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</si>
  <si>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</si>
  <si>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</si>
  <si>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</si>
  <si>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</si>
  <si>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</si>
  <si>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</si>
  <si>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</si>
  <si>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</si>
  <si>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</si>
  <si>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</si>
  <si>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</si>
  <si>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</si>
  <si>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</si>
  <si>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</si>
  <si>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</si>
  <si>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</si>
  <si>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</si>
  <si>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</si>
  <si>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</si>
  <si>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</si>
  <si>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</si>
  <si>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</si>
  <si>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</si>
  <si>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</si>
  <si>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</si>
  <si>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</si>
  <si>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</si>
  <si>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</si>
  <si>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</si>
  <si>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</si>
  <si>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</si>
  <si>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</si>
  <si>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</si>
  <si>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</si>
  <si>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</si>
  <si>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</si>
  <si>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</si>
  <si>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</si>
  <si>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</si>
  <si>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</si>
  <si>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</si>
  <si>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</si>
  <si>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</si>
  <si>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</si>
  <si>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</si>
  <si>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</si>
  <si>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</si>
  <si>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</si>
  <si>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</si>
  <si>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</si>
  <si>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</si>
  <si>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</si>
  <si>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</si>
  <si>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</si>
  <si>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</si>
  <si>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</si>
  <si>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</si>
  <si>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</si>
  <si>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</si>
  <si>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</si>
  <si>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</si>
  <si>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</si>
  <si>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</si>
  <si>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</si>
  <si>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</si>
  <si>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</si>
  <si>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</si>
  <si>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</si>
  <si>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</si>
  <si>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</si>
  <si>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</si>
  <si>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</si>
  <si>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</si>
  <si>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</si>
  <si>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</si>
  <si>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</si>
  <si>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</si>
  <si>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</si>
  <si>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</si>
  <si>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</si>
  <si>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</si>
  <si>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</si>
  <si>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</si>
  <si>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</si>
  <si>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</si>
  <si>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</si>
  <si>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</si>
  <si>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</si>
  <si>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</si>
  <si>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</si>
  <si>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</si>
  <si>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</si>
  <si>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</si>
  <si>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</si>
  <si>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</si>
  <si>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</si>
  <si>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</si>
  <si>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</si>
  <si>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</si>
  <si>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</si>
  <si>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</si>
  <si>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</si>
  <si>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</si>
  <si>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</si>
  <si>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</si>
  <si>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</si>
  <si>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</si>
  <si>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</si>
  <si>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</si>
  <si>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</si>
  <si>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</si>
  <si>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</si>
  <si>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</si>
  <si>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</si>
  <si>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</si>
  <si>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</si>
  <si>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</si>
  <si>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</si>
  <si>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</si>
  <si>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</si>
  <si>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</si>
  <si>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</si>
  <si>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</si>
  <si>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</si>
  <si>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</si>
  <si>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</si>
  <si>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</si>
  <si>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</si>
  <si>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</si>
  <si>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</si>
  <si>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</si>
  <si>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</si>
  <si>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</si>
  <si>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</si>
  <si>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</si>
  <si>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</si>
  <si>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</si>
  <si>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</si>
  <si>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</si>
  <si>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</si>
  <si>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</si>
  <si>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</si>
  <si>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</si>
  <si>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</si>
  <si>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</si>
  <si>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</si>
  <si>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</si>
  <si>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</si>
  <si>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</si>
  <si>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</si>
  <si>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</si>
  <si>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</si>
  <si>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</si>
  <si>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</si>
  <si>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</si>
  <si>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</si>
  <si>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</si>
  <si>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</si>
  <si>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</si>
  <si>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</si>
  <si>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</si>
  <si>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</si>
  <si>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</si>
  <si>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</si>
  <si>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</si>
  <si>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</si>
  <si>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</si>
  <si>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</si>
  <si>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</si>
  <si>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</si>
  <si>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</si>
  <si>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</si>
  <si>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</si>
  <si>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</si>
  <si>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</si>
  <si>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</si>
  <si>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</si>
  <si>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</si>
  <si>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</si>
  <si>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</si>
  <si>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</si>
  <si>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</si>
  <si>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</si>
  <si>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</si>
  <si>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</si>
  <si>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</si>
  <si>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</si>
  <si>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</si>
  <si>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</si>
  <si>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</si>
  <si>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</si>
  <si>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</si>
  <si>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</si>
  <si>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</si>
  <si>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</si>
  <si>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</si>
  <si>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</si>
  <si>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</si>
  <si>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</si>
  <si>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</si>
  <si>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</si>
  <si>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</si>
  <si>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</si>
  <si>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</si>
  <si>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</si>
  <si>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</si>
  <si>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</si>
  <si>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</si>
  <si>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</si>
  <si>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</si>
  <si>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</si>
  <si>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</si>
  <si>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</si>
  <si>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</si>
  <si>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</si>
  <si>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</si>
  <si>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</si>
  <si>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</si>
  <si>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</si>
  <si>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</si>
  <si>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</si>
  <si>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</si>
  <si>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</si>
  <si>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</si>
  <si>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</si>
  <si>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</si>
  <si>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</si>
  <si>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</si>
  <si>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</si>
  <si>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</si>
  <si>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</si>
  <si>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</si>
  <si>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</si>
  <si>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</si>
  <si>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</si>
  <si>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</si>
  <si>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</si>
  <si>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</si>
  <si>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</si>
  <si>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</si>
  <si>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</si>
  <si>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</si>
  <si>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</si>
  <si>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</si>
  <si>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</si>
  <si>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</si>
  <si>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</si>
  <si>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</si>
  <si>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</si>
  <si>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</si>
  <si>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</si>
  <si>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</si>
  <si>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</si>
  <si>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</si>
  <si>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</si>
  <si>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</si>
  <si>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</si>
  <si>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</si>
  <si>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</si>
  <si>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</si>
  <si>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</si>
  <si>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</si>
  <si>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</si>
  <si>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</si>
  <si>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</si>
  <si>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</si>
  <si>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</si>
  <si>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</si>
  <si>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</si>
  <si>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</si>
  <si>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</si>
  <si>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</si>
  <si>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</si>
  <si>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</si>
  <si>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</si>
  <si>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</si>
  <si>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</si>
  <si>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</si>
  <si>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</si>
  <si>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</si>
  <si>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</si>
  <si>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</si>
  <si>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</si>
  <si>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</si>
  <si>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</si>
  <si>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</si>
  <si>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</si>
  <si>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</si>
  <si>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</si>
  <si>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</si>
  <si>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</si>
  <si>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</si>
  <si>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</si>
  <si>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</si>
  <si>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</si>
  <si>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</si>
  <si>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</si>
  <si>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</si>
  <si>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</si>
  <si>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</si>
  <si>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</si>
  <si>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</si>
  <si>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</si>
  <si>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</si>
  <si>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</si>
  <si>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</si>
  <si>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</si>
  <si>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</si>
  <si>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</si>
  <si>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</si>
  <si>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</si>
  <si>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</si>
  <si>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</si>
  <si>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</si>
  <si>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</si>
  <si>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</si>
  <si>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</si>
  <si>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</si>
  <si>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</si>
  <si>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</si>
  <si>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</si>
  <si>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</si>
  <si>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</si>
  <si>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</si>
  <si>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</si>
  <si>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</si>
  <si>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</si>
  <si>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</si>
  <si>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</si>
  <si>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</si>
  <si>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</si>
  <si>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</si>
  <si>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</si>
  <si>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</si>
  <si>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</si>
  <si>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</si>
  <si>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</si>
  <si>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</si>
  <si>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</si>
  <si>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</si>
  <si>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</si>
  <si>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</si>
  <si>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</si>
  <si>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</si>
  <si>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</si>
  <si>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</si>
  <si>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</si>
  <si>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</si>
  <si>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</si>
  <si>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</si>
  <si>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</si>
  <si>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</si>
  <si>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</si>
  <si>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</si>
  <si>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</si>
  <si>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</si>
  <si>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</si>
  <si>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</si>
  <si>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</si>
  <si>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</si>
  <si>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</si>
  <si>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</si>
  <si>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</si>
  <si>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</si>
  <si>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</si>
  <si>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</si>
  <si>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</si>
  <si>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</si>
  <si>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</si>
  <si>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</si>
  <si>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</si>
  <si>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</si>
  <si>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</si>
  <si>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</si>
  <si>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</si>
  <si>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</si>
  <si>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</si>
  <si>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</si>
  <si>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</si>
  <si>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</si>
  <si>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</si>
  <si>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</si>
  <si>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</si>
  <si>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</si>
  <si>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</si>
  <si>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</si>
  <si>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</si>
  <si>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</si>
  <si>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</si>
  <si>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</si>
  <si>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</si>
  <si>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</si>
  <si>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</si>
  <si>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</si>
  <si>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</si>
  <si>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</si>
  <si>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</si>
  <si>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</si>
  <si>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</si>
  <si>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</si>
  <si>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</si>
  <si>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</si>
  <si>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</si>
  <si>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</si>
  <si>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</si>
  <si>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</si>
  <si>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</si>
  <si>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</si>
  <si>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</si>
  <si>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</si>
  <si>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</si>
  <si>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</si>
  <si>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</si>
  <si>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</si>
  <si>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</si>
  <si>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</si>
  <si>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</si>
  <si>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</si>
  <si>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</si>
  <si>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</si>
  <si>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</si>
  <si>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</si>
  <si>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</si>
  <si>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</si>
  <si>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</si>
  <si>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</si>
  <si>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</si>
  <si>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</si>
  <si>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</si>
  <si>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</si>
  <si>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</si>
  <si>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</si>
  <si>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</si>
  <si>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</si>
  <si>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</si>
  <si>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</si>
  <si>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</si>
  <si>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</si>
  <si>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</si>
  <si>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</si>
  <si>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</si>
  <si>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</si>
  <si>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</si>
  <si>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</si>
  <si>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</si>
  <si>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</si>
  <si>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</si>
  <si>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</si>
  <si>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</si>
  <si>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</si>
  <si>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</si>
  <si>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</si>
  <si>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</si>
  <si>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</si>
  <si>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</si>
  <si>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</si>
  <si>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</si>
  <si>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</si>
  <si>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</si>
  <si>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</si>
  <si>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</si>
  <si>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</si>
  <si>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</si>
  <si>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</si>
  <si>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</si>
  <si>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</si>
  <si>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</si>
  <si>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</si>
  <si>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</si>
  <si>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</si>
  <si>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</si>
  <si>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</si>
  <si>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</si>
  <si>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</si>
  <si>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</si>
  <si>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</si>
  <si>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</si>
  <si>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</si>
  <si>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</si>
  <si>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</si>
  <si>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</si>
  <si>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</si>
  <si>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</si>
  <si>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</si>
  <si>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</si>
  <si>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</si>
  <si>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</si>
  <si>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</si>
  <si>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</si>
  <si>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</si>
  <si>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</si>
  <si>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</si>
  <si>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</si>
  <si>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</si>
  <si>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</si>
  <si>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</si>
  <si>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</si>
  <si>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</si>
  <si>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</si>
  <si>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</si>
  <si>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</si>
  <si>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</si>
  <si>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</si>
  <si>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</si>
  <si>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</si>
  <si>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</si>
  <si>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</si>
  <si>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</si>
  <si>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</si>
  <si>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</si>
  <si>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</si>
  <si>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</si>
  <si>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</si>
  <si>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</si>
  <si>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</si>
  <si>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</si>
  <si>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</si>
  <si>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</si>
  <si>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</si>
  <si>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</si>
  <si>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</si>
  <si>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</si>
  <si>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</si>
  <si>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</si>
  <si>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</si>
  <si>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</si>
  <si>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</si>
  <si>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</si>
  <si>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</si>
  <si>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</si>
  <si>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</si>
  <si>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</si>
  <si>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</si>
  <si>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</si>
  <si>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</si>
  <si>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</si>
  <si>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</si>
  <si>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</si>
  <si>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</si>
  <si>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</si>
  <si>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</si>
  <si>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</si>
  <si>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</si>
  <si>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</si>
  <si>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</si>
  <si>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</si>
  <si>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</si>
  <si>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</si>
  <si>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</si>
  <si>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</si>
  <si>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</si>
  <si>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</si>
  <si>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</si>
  <si>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</si>
  <si>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</si>
  <si>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</si>
  <si>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</si>
  <si>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</si>
  <si>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</si>
  <si>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</si>
  <si>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</si>
  <si>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</si>
  <si>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</si>
  <si>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</si>
  <si>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</si>
  <si>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</si>
  <si>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</si>
  <si>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</si>
  <si>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</si>
  <si>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</si>
  <si>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</si>
  <si>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</si>
  <si>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</si>
  <si>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</si>
  <si>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</si>
  <si>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</si>
  <si>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</si>
  <si>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</si>
  <si>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</si>
  <si>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</si>
  <si>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</si>
  <si>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</si>
  <si>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</si>
  <si>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</si>
  <si>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</si>
  <si>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</si>
  <si>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</si>
  <si>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</si>
  <si>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</si>
  <si>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</si>
  <si>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</si>
  <si>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</si>
  <si>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</si>
  <si>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</si>
  <si>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</si>
  <si>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</si>
  <si>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</si>
  <si>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</si>
  <si>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</si>
  <si>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</si>
  <si>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</si>
  <si>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</si>
  <si>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</si>
  <si>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</si>
  <si>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</si>
  <si>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</si>
  <si>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</si>
  <si>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</si>
  <si>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</si>
  <si>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</si>
  <si>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</si>
  <si>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</si>
  <si>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</si>
  <si>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</si>
  <si>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</si>
  <si>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</si>
  <si>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</si>
  <si>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</si>
  <si>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</si>
  <si>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</si>
  <si>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</si>
  <si>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</si>
  <si>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</si>
  <si>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</si>
  <si>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</si>
  <si>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</si>
  <si>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</si>
  <si>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</si>
  <si>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</si>
  <si>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</si>
  <si>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</si>
  <si>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</si>
  <si>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</si>
  <si>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</si>
  <si>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</si>
  <si>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</si>
  <si>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</si>
  <si>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</si>
  <si>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</si>
  <si>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</si>
  <si>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</si>
  <si>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</si>
  <si>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</si>
  <si>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</si>
  <si>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</si>
  <si>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</si>
  <si>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</si>
  <si>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</si>
  <si>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</si>
  <si>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</si>
  <si>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</si>
  <si>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</si>
  <si>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</si>
  <si>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</si>
  <si>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</si>
  <si>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</si>
  <si>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</si>
  <si>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</si>
  <si>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</si>
  <si>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</si>
  <si>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</si>
  <si>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</si>
  <si>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</si>
  <si>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</si>
  <si>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</si>
  <si>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</si>
  <si>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</si>
  <si>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</si>
  <si>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</si>
  <si>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</si>
  <si>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</si>
  <si>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</si>
  <si>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</si>
  <si>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</si>
  <si>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</si>
  <si>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</si>
  <si>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</si>
  <si>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</si>
  <si>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</si>
  <si>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</si>
  <si>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</si>
  <si>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</si>
  <si>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</si>
  <si>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</si>
  <si>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</si>
  <si>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</si>
  <si>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</si>
  <si>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</si>
  <si>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</si>
  <si>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</si>
  <si>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</si>
  <si>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</si>
  <si>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</si>
  <si>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</si>
  <si>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</si>
  <si>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</si>
  <si>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</si>
  <si>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</si>
  <si>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</si>
  <si>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</si>
  <si>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</si>
  <si>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</si>
  <si>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</si>
  <si>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</si>
  <si>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</si>
  <si>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</si>
  <si>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</si>
  <si>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</si>
  <si>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</si>
  <si>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</si>
  <si>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</si>
  <si>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</si>
  <si>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</si>
  <si>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</si>
  <si>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</si>
  <si>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</si>
  <si>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</si>
  <si>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</si>
  <si>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</si>
  <si>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</si>
  <si>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</si>
  <si>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</si>
  <si>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</si>
  <si>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</si>
  <si>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</si>
  <si>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</si>
  <si>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</si>
  <si>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</si>
  <si>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</si>
  <si>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</si>
  <si>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</si>
  <si>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</si>
  <si>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</si>
  <si>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</si>
  <si>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</si>
  <si>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</si>
  <si>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</si>
  <si>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</si>
  <si>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</si>
  <si>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</si>
  <si>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</si>
  <si>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</si>
  <si>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</si>
  <si>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</si>
  <si>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</si>
  <si>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</si>
  <si>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</si>
  <si>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</si>
  <si>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</si>
  <si>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</si>
  <si>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</si>
  <si>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</si>
  <si>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</si>
  <si>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</si>
  <si>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</si>
  <si>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</si>
  <si>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</si>
  <si>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</si>
  <si>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</si>
  <si>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</si>
  <si>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</si>
  <si>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</si>
  <si>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</si>
  <si>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</si>
  <si>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</si>
  <si>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</si>
  <si>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</si>
  <si>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</si>
  <si>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</si>
  <si>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</si>
  <si>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</si>
  <si>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</si>
  <si>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</si>
  <si>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</si>
  <si>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</si>
  <si>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</si>
  <si>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</si>
  <si>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</si>
  <si>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</si>
  <si>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</si>
  <si>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</si>
  <si>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</si>
  <si>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</si>
  <si>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</si>
  <si>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</si>
  <si>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</si>
  <si>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</si>
  <si>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</si>
  <si>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</si>
  <si>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</si>
  <si>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</si>
  <si>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</si>
  <si>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</si>
  <si>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</si>
  <si>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</si>
  <si>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</si>
  <si>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</si>
  <si>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</si>
  <si>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</si>
  <si>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</si>
  <si>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</si>
  <si>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</si>
  <si>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</si>
  <si>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</si>
  <si>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</si>
  <si>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</si>
  <si>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</si>
  <si>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</si>
  <si>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</si>
  <si>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</si>
  <si>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</si>
  <si>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</si>
  <si>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</si>
  <si>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</si>
  <si>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</si>
  <si>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</si>
  <si>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</si>
  <si>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</si>
  <si>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</si>
  <si>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</si>
  <si>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</si>
  <si>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</si>
  <si>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</si>
  <si>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</si>
  <si>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</si>
  <si>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</si>
  <si>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</si>
  <si>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</si>
  <si>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</si>
  <si>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</si>
  <si>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</si>
  <si>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</si>
  <si>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</si>
  <si>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</si>
  <si>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</si>
  <si>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</si>
  <si>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</si>
  <si>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</si>
  <si>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</si>
  <si>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</si>
  <si>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</si>
  <si>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</si>
  <si>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</si>
  <si>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</si>
  <si>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</si>
  <si>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</si>
  <si>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</si>
  <si>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</si>
  <si>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</si>
  <si>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</si>
  <si>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</si>
  <si>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</si>
  <si>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</si>
  <si>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</si>
  <si>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</si>
  <si>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</si>
  <si>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</si>
  <si>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</si>
  <si>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</si>
  <si>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</si>
  <si>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</si>
  <si>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</si>
  <si>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</si>
  <si>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</si>
  <si>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</si>
  <si>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</si>
  <si>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</si>
  <si>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</si>
  <si>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</si>
  <si>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</si>
  <si>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</si>
  <si>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</si>
  <si>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</si>
  <si>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</si>
  <si>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</si>
  <si>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</si>
  <si>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</si>
  <si>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</si>
  <si>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</si>
  <si>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</si>
  <si>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</si>
  <si>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</si>
  <si>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</si>
  <si>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</si>
  <si>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</si>
  <si>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</si>
  <si>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</si>
  <si>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</si>
  <si>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</si>
  <si>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</si>
  <si>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</si>
  <si>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</si>
  <si>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</si>
  <si>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</si>
  <si>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</si>
  <si>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</si>
  <si>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</si>
  <si>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</si>
  <si>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</si>
  <si>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</si>
  <si>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</si>
  <si>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</si>
  <si>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</si>
  <si>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</si>
  <si>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</si>
  <si>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</si>
  <si>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</si>
  <si>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</si>
  <si>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</si>
  <si>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</si>
  <si>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</si>
  <si>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</si>
  <si>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</si>
  <si>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</si>
  <si>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</si>
  <si>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</si>
  <si>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</si>
  <si>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</si>
  <si>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</si>
  <si>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</si>
  <si>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</si>
  <si>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</si>
  <si>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</si>
  <si>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</si>
  <si>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</si>
  <si>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</si>
  <si>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</si>
  <si>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</si>
  <si>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</si>
  <si>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</si>
  <si>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</si>
  <si>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</si>
  <si>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</si>
  <si>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</si>
  <si>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</si>
  <si>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</si>
  <si>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</si>
  <si>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</si>
  <si>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</si>
  <si>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</si>
  <si>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</si>
  <si>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</si>
  <si>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</si>
  <si>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</si>
  <si>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</si>
  <si>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</si>
  <si>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</si>
  <si>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</si>
  <si>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</si>
  <si>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</si>
  <si>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</si>
  <si>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</si>
  <si>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</si>
  <si>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</si>
  <si>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</si>
  <si>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</si>
  <si>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</si>
  <si>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</si>
  <si>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</si>
  <si>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</si>
  <si>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</si>
  <si>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</si>
  <si>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</si>
  <si>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</si>
  <si>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</si>
  <si>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</si>
  <si>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</si>
  <si>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</si>
  <si>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</si>
  <si>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</si>
  <si>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</si>
  <si>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</si>
  <si>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</si>
  <si>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</si>
  <si>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</si>
  <si>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</si>
  <si>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</si>
  <si>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</si>
  <si>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</si>
  <si>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</si>
  <si>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</si>
  <si>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</si>
  <si>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</si>
  <si>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</si>
  <si>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</si>
  <si>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</si>
  <si>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</si>
  <si>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</si>
  <si>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</si>
  <si>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</si>
  <si>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</si>
  <si>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</si>
  <si>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</si>
  <si>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</si>
  <si>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</si>
  <si>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</si>
  <si>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</si>
  <si>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</si>
  <si>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</si>
  <si>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</si>
  <si>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</si>
  <si>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</si>
  <si>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</si>
  <si>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</si>
  <si>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</si>
  <si>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</si>
  <si>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</si>
  <si>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</si>
  <si>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</si>
  <si>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</si>
  <si>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</si>
  <si>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</si>
  <si>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</si>
  <si>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</si>
  <si>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</si>
  <si>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</si>
  <si>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</si>
  <si>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</si>
  <si>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</si>
  <si>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</si>
  <si>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</si>
  <si>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</si>
  <si>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</si>
  <si>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</si>
  <si>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</si>
  <si>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</si>
  <si>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</si>
  <si>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</si>
  <si>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</si>
  <si>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</si>
  <si>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</si>
  <si>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</si>
  <si>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</si>
  <si>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</si>
  <si>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</si>
  <si>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</si>
  <si>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</si>
  <si>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</si>
  <si>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</si>
  <si>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</si>
  <si>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</si>
  <si>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</si>
  <si>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</si>
  <si>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</si>
  <si>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</si>
  <si>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</si>
  <si>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</si>
  <si>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</si>
  <si>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</si>
  <si>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</si>
  <si>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</si>
  <si>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</si>
  <si>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</si>
  <si>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</si>
  <si>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</si>
  <si>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</si>
  <si>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</si>
  <si>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</si>
  <si>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</si>
  <si>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</si>
  <si>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</si>
  <si>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</si>
  <si>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</si>
  <si>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</si>
  <si>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</si>
  <si>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</si>
  <si>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</si>
  <si>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</si>
  <si>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</si>
  <si>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</si>
  <si>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</si>
  <si>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</si>
  <si>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</si>
  <si>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</si>
  <si>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</si>
  <si>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</si>
  <si>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</si>
  <si>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</si>
  <si>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</si>
  <si>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</si>
  <si>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</si>
  <si>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</si>
  <si>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</si>
  <si>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</si>
  <si>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</si>
  <si>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</si>
  <si>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</si>
  <si>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</si>
  <si>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</si>
  <si>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</si>
  <si>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</si>
  <si>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</si>
  <si>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</si>
  <si>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</si>
  <si>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</si>
  <si>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</si>
  <si>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</si>
  <si>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</si>
  <si>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</si>
  <si>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</si>
  <si>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</si>
  <si>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</si>
  <si>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</si>
  <si>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</si>
  <si>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</si>
  <si>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</si>
  <si>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</si>
  <si>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</si>
  <si>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</si>
  <si>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</si>
  <si>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</si>
  <si>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</si>
  <si>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</si>
  <si>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</si>
  <si>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</si>
  <si>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</si>
  <si>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</si>
  <si>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</si>
  <si>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</si>
  <si>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</si>
  <si>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</si>
  <si>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</si>
  <si>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</si>
  <si>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</si>
  <si>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</si>
  <si>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</si>
  <si>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</si>
  <si>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</si>
  <si>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</si>
  <si>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</si>
  <si>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</si>
  <si>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</si>
  <si>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</si>
  <si>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</si>
  <si>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</si>
  <si>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</si>
  <si>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</si>
  <si>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</si>
  <si>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</si>
  <si>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</si>
  <si>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</si>
  <si>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</si>
  <si>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</si>
  <si>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</si>
  <si>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</si>
  <si>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</si>
  <si>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</si>
  <si>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</si>
  <si>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</si>
  <si>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</si>
  <si>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</si>
  <si>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</si>
  <si>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</si>
  <si>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</si>
  <si>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</si>
  <si>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</si>
  <si>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</si>
  <si>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</si>
  <si>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</si>
  <si>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</si>
  <si>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</si>
  <si>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</si>
  <si>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</si>
  <si>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</si>
  <si>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</si>
  <si>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</si>
  <si>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</si>
  <si>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</si>
  <si>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</si>
  <si>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</si>
  <si>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</si>
  <si>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</si>
  <si>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</si>
  <si>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</si>
  <si>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</si>
  <si>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</si>
  <si>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</si>
  <si>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</si>
  <si>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</si>
  <si>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</si>
  <si>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</si>
  <si>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</si>
  <si>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</si>
  <si>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</si>
  <si>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</si>
  <si>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</si>
  <si>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</si>
  <si>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</si>
  <si>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</si>
  <si>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</si>
  <si>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</si>
  <si>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</si>
  <si>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</si>
  <si>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</si>
  <si>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</si>
  <si>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</si>
  <si>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</si>
  <si>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</si>
  <si>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</si>
  <si>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</si>
  <si>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</si>
  <si>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</si>
  <si>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</si>
  <si>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</si>
  <si>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</si>
  <si>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</si>
  <si>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</si>
  <si>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</si>
  <si>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</si>
  <si>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</si>
  <si>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</si>
  <si>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</si>
  <si>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</si>
  <si>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</si>
  <si>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</si>
  <si>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</si>
  <si>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</si>
  <si>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</si>
  <si>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</si>
  <si>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</si>
  <si>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</si>
  <si>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</si>
  <si>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</si>
  <si>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</si>
  <si>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</si>
  <si>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</si>
  <si>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</si>
  <si>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</si>
  <si>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</si>
  <si>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</si>
  <si>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</si>
  <si>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</si>
  <si>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</si>
  <si>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</si>
  <si>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</si>
  <si>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</si>
  <si>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</si>
  <si>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</si>
  <si>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</si>
  <si>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</si>
  <si>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</si>
  <si>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</si>
  <si>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</si>
  <si>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</si>
  <si>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</si>
  <si>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</si>
  <si>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</si>
  <si>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</si>
  <si>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</si>
  <si>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</si>
  <si>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</si>
  <si>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</si>
  <si>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</si>
  <si>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</si>
  <si>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</si>
  <si>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</si>
  <si>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</si>
  <si>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</si>
  <si>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</si>
  <si>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</si>
  <si>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</si>
  <si>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</si>
  <si>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</si>
  <si>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</si>
  <si>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</si>
  <si>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</si>
  <si>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</si>
  <si>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</si>
  <si>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</si>
  <si>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</si>
  <si>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</si>
  <si>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</si>
  <si>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</si>
  <si>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</si>
  <si>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</si>
  <si>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</si>
  <si>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</si>
  <si>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</si>
  <si>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</si>
  <si>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</si>
  <si>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</si>
  <si>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</si>
  <si>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</si>
  <si>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</si>
  <si>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</si>
  <si>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</si>
  <si>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</si>
  <si>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</si>
  <si>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</si>
  <si>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</si>
  <si>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</si>
  <si>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</si>
  <si>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</si>
  <si>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</si>
  <si>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</si>
  <si>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</si>
  <si>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</si>
  <si>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</si>
  <si>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</si>
  <si>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</si>
  <si>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</si>
  <si>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</si>
  <si>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</si>
  <si>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</si>
  <si>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</si>
  <si>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</si>
  <si>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</si>
  <si>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</si>
  <si>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</si>
  <si>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</si>
  <si>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</si>
  <si>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</si>
  <si>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</si>
  <si>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</si>
  <si>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</si>
  <si>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</si>
  <si>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</si>
  <si>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</si>
  <si>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</si>
  <si>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</si>
  <si>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</si>
  <si>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</si>
  <si>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</si>
  <si>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</si>
  <si>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</si>
  <si>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</si>
  <si>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</si>
  <si>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</si>
  <si>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</si>
  <si>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</si>
  <si>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</si>
  <si>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</si>
  <si>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</si>
  <si>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</si>
  <si>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</si>
  <si>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</si>
  <si>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</si>
  <si>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</si>
  <si>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</si>
  <si>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</si>
  <si>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</si>
  <si>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</si>
  <si>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</si>
  <si>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</si>
  <si>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</si>
  <si>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</si>
  <si>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</si>
  <si>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</si>
  <si>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</si>
  <si>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</si>
  <si>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</si>
  <si>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</si>
  <si>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</si>
  <si>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</si>
  <si>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</si>
  <si>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</si>
  <si>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</si>
  <si>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</si>
  <si>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</si>
  <si>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</si>
  <si>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</si>
  <si>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</si>
  <si>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</si>
  <si>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</si>
  <si>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</si>
  <si>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</si>
  <si>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</si>
  <si>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</si>
  <si>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</si>
  <si>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</si>
  <si>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</si>
  <si>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</si>
  <si>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</si>
  <si>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</si>
  <si>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</si>
  <si>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</si>
  <si>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</si>
  <si>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</si>
  <si>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</si>
  <si>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</si>
  <si>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</si>
  <si>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</si>
  <si>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</si>
  <si>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</si>
  <si>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</si>
  <si>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</si>
  <si>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</si>
  <si>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</si>
  <si>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</si>
  <si>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</si>
  <si>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</si>
  <si>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</si>
  <si>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</si>
  <si>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</si>
  <si>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</si>
  <si>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</si>
  <si>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</si>
  <si>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</si>
  <si>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</si>
  <si>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</si>
  <si>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</si>
  <si>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</si>
  <si>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</si>
  <si>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</si>
  <si>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</si>
  <si>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</si>
  <si>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</si>
  <si>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</si>
  <si>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</si>
  <si>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</si>
  <si>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</si>
  <si>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</si>
  <si>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</si>
  <si>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</si>
  <si>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</si>
  <si>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</si>
  <si>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</si>
  <si>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</si>
  <si>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</si>
  <si>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</si>
  <si>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</si>
  <si>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</si>
  <si>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</si>
  <si>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</si>
  <si>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</si>
  <si>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</si>
  <si>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</si>
  <si>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</si>
  <si>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</si>
  <si>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</si>
  <si>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</si>
  <si>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</si>
  <si>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</si>
  <si>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</si>
  <si>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</si>
  <si>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</si>
  <si>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</si>
  <si>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</si>
  <si>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</si>
  <si>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</si>
  <si>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</si>
  <si>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</si>
  <si>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</si>
  <si>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</si>
  <si>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</si>
  <si>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</si>
  <si>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</si>
  <si>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</si>
  <si>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</si>
  <si>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</si>
  <si>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</si>
  <si>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</si>
  <si>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</si>
  <si>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</si>
  <si>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</si>
  <si>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</si>
  <si>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</si>
  <si>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</si>
  <si>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</si>
  <si>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</si>
  <si>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</si>
  <si>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</si>
  <si>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</si>
  <si>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</si>
  <si>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</si>
  <si>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</si>
  <si>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</si>
  <si>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</si>
  <si>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</si>
  <si>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</si>
  <si>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</si>
  <si>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</si>
  <si>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</si>
  <si>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</si>
  <si>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</si>
  <si>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</si>
  <si>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</si>
  <si>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</si>
  <si>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</si>
  <si>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</si>
  <si>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</si>
  <si>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</si>
  <si>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</si>
  <si>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</si>
  <si>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</si>
  <si>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</si>
  <si>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</si>
  <si>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</si>
  <si>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</si>
  <si>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</si>
  <si>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</si>
  <si>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</si>
  <si>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</si>
  <si>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</si>
  <si>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</si>
  <si>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</si>
  <si>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</si>
  <si>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</si>
  <si>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</si>
  <si>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</si>
  <si>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</si>
  <si>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</si>
  <si>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</si>
  <si>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</si>
  <si>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</si>
  <si>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</si>
  <si>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</si>
  <si>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</si>
  <si>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</si>
  <si>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</si>
  <si>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</si>
  <si>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</si>
  <si>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</si>
  <si>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</si>
  <si>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</si>
  <si>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</si>
  <si>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</si>
  <si>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</si>
  <si>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</si>
  <si>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</si>
  <si>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</si>
  <si>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</si>
  <si>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</si>
  <si>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</si>
  <si>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</si>
  <si>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</si>
  <si>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</si>
  <si>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</si>
  <si>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</si>
  <si>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</si>
  <si>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</si>
  <si>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</si>
  <si>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</si>
  <si>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</si>
  <si>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</si>
  <si>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</si>
  <si>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</si>
  <si>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</si>
  <si>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</si>
  <si>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</si>
  <si>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</si>
  <si>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</si>
  <si>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</si>
  <si>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</si>
  <si>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</si>
  <si>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</si>
  <si>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</si>
  <si>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</si>
  <si>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</si>
  <si>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</si>
  <si>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</si>
  <si>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</si>
  <si>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</si>
  <si>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</si>
  <si>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</si>
  <si>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</si>
  <si>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</si>
  <si>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</si>
  <si>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</si>
  <si>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</si>
  <si>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</si>
  <si>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</si>
  <si>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</si>
  <si>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</si>
  <si>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</si>
  <si>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</si>
  <si>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</si>
  <si>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</si>
  <si>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</si>
  <si>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</si>
  <si>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</si>
  <si>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</si>
  <si>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</si>
  <si>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</si>
  <si>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</si>
  <si>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</si>
  <si>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</si>
  <si>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</si>
  <si>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</si>
  <si>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</si>
  <si>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</si>
  <si>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</si>
  <si>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</si>
  <si>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</si>
  <si>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</si>
  <si>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</si>
  <si>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</si>
  <si>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</si>
  <si>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</si>
  <si>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</si>
  <si>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</si>
  <si>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</si>
  <si>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</si>
  <si>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</si>
  <si>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</si>
  <si>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</si>
  <si>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</si>
  <si>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</si>
  <si>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</si>
  <si>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</si>
  <si>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</si>
  <si>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</si>
  <si>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</si>
  <si>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</si>
  <si>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</si>
  <si>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</si>
  <si>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</si>
  <si>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</si>
  <si>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</si>
  <si>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</si>
  <si>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</si>
  <si>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</si>
  <si>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</si>
  <si>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</si>
  <si>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</si>
  <si>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</si>
  <si>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</si>
  <si>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</si>
  <si>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</si>
  <si>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</si>
  <si>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</si>
  <si>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</si>
  <si>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</si>
  <si>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</si>
  <si>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</si>
  <si>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</si>
  <si>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</si>
  <si>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</si>
  <si>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</si>
  <si>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</si>
  <si>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</si>
  <si>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</si>
  <si>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</si>
  <si>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</si>
  <si>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</si>
  <si>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</si>
  <si>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</si>
  <si>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</si>
  <si>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</si>
  <si>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</si>
  <si>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</si>
  <si>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</si>
  <si>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</si>
  <si>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</si>
  <si>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</si>
  <si>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</si>
  <si>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</si>
  <si>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</si>
  <si>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</si>
  <si>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</si>
  <si>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</si>
  <si>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</si>
  <si>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</si>
  <si>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</si>
  <si>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</si>
  <si>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</si>
  <si>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</si>
  <si>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</si>
  <si>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</si>
  <si>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</si>
  <si>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</si>
  <si>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</si>
  <si>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</si>
  <si>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</si>
  <si>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</si>
  <si>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</si>
  <si>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</si>
  <si>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</si>
  <si>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</si>
  <si>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</si>
  <si>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</si>
  <si>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</si>
  <si>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</si>
  <si>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</si>
  <si>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</si>
  <si>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</si>
  <si>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</si>
  <si>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</si>
  <si>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</si>
  <si>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</si>
  <si>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</si>
  <si>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</si>
  <si>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</si>
  <si>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</si>
  <si>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</si>
  <si>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</si>
  <si>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</si>
  <si>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</si>
  <si>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</si>
  <si>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</si>
  <si>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</si>
  <si>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</si>
  <si>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</si>
  <si>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</si>
  <si>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</si>
  <si>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</si>
  <si>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</si>
  <si>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</si>
  <si>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</si>
  <si>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</si>
  <si>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</si>
  <si>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</si>
  <si>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</si>
  <si>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</si>
  <si>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</si>
  <si>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</si>
  <si>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</si>
  <si>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</si>
  <si>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</si>
  <si>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</si>
  <si>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</si>
  <si>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</si>
  <si>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</si>
  <si>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</si>
  <si>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</si>
  <si>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</si>
  <si>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</si>
  <si>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</si>
  <si>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</si>
  <si>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</si>
  <si>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</si>
  <si>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</si>
  <si>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</si>
  <si>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</si>
  <si>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</si>
  <si>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</si>
  <si>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</si>
  <si>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</si>
  <si>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</si>
  <si>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</si>
  <si>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</si>
  <si>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</si>
  <si>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</si>
  <si>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</si>
  <si>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</si>
  <si>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</si>
  <si>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</si>
  <si>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</si>
  <si>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</si>
  <si>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</si>
  <si>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</si>
  <si>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</si>
  <si>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</si>
  <si>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</si>
  <si>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</si>
  <si>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</si>
  <si>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</si>
  <si>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</si>
  <si>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</si>
  <si>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</si>
  <si>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</si>
  <si>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</si>
  <si>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</si>
  <si>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</si>
  <si>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</si>
  <si>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</si>
  <si>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</si>
  <si>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</si>
  <si>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</si>
  <si>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</si>
  <si>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</si>
  <si>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</si>
  <si>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</si>
  <si>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</si>
  <si>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</si>
  <si>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</si>
  <si>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</si>
  <si>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</si>
  <si>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</si>
  <si>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</si>
  <si>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</si>
  <si>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</si>
  <si>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</si>
  <si>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</si>
  <si>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</si>
  <si>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</si>
  <si>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</si>
  <si>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</si>
  <si>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</si>
  <si>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</si>
  <si>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</si>
  <si>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</si>
  <si>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</si>
  <si>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</si>
  <si>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</si>
  <si>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</si>
  <si>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</si>
  <si>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</si>
  <si>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</si>
  <si>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</si>
  <si>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</si>
  <si>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</si>
  <si>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</si>
  <si>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</si>
  <si>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</si>
  <si>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</si>
  <si>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</si>
  <si>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</si>
  <si>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</si>
  <si>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</si>
  <si>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</si>
  <si>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</si>
  <si>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</si>
  <si>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</si>
  <si>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</si>
  <si>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</si>
  <si>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</si>
  <si>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</si>
  <si>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</si>
  <si>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</si>
  <si>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</si>
  <si>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</si>
  <si>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</si>
  <si>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</si>
  <si>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</si>
  <si>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</si>
  <si>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</si>
  <si>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</si>
  <si>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</si>
  <si>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</si>
  <si>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</si>
  <si>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</si>
  <si>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</si>
  <si>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</si>
  <si>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</si>
  <si>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</si>
  <si>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</si>
  <si>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</si>
  <si>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</si>
  <si>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</si>
  <si>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</si>
  <si>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</si>
  <si>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</si>
  <si>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</si>
  <si>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</si>
  <si>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</si>
  <si>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</si>
  <si>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</si>
  <si>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</si>
  <si>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</si>
  <si>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</si>
  <si>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</si>
  <si>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</si>
  <si>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</si>
  <si>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</si>
  <si>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</si>
  <si>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</si>
  <si>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</si>
  <si>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</si>
  <si>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</si>
  <si>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</si>
  <si>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</si>
  <si>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</si>
  <si>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</si>
  <si>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</si>
  <si>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</si>
  <si>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</si>
  <si>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</si>
  <si>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</si>
  <si>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</si>
  <si>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</si>
  <si>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</si>
  <si>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</si>
  <si>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</si>
  <si>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</si>
  <si>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</si>
  <si>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</si>
  <si>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</si>
  <si>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</si>
  <si>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</si>
  <si>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</si>
  <si>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</si>
  <si>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</si>
  <si>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</si>
  <si>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</si>
  <si>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</si>
  <si>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</si>
  <si>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</si>
  <si>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</si>
  <si>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</si>
  <si>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</si>
  <si>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</si>
  <si>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</si>
  <si>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</si>
  <si>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</si>
  <si>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</si>
  <si>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</si>
  <si>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</si>
  <si>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</si>
  <si>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</si>
  <si>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</si>
  <si>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</si>
  <si>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</si>
  <si>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</si>
  <si>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</si>
  <si>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</si>
  <si>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</si>
  <si>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</si>
  <si>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</si>
  <si>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</si>
  <si>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</si>
  <si>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</si>
  <si>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</si>
  <si>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</si>
  <si>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</si>
  <si>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</si>
  <si>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</si>
  <si>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</si>
  <si>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</si>
  <si>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</si>
  <si>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</si>
  <si>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</si>
  <si>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</si>
  <si>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</si>
  <si>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</si>
  <si>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</si>
  <si>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</si>
  <si>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</si>
  <si>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</si>
  <si>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</si>
  <si>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</si>
  <si>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</si>
  <si>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</si>
  <si>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</si>
  <si>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</si>
  <si>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</si>
  <si>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</si>
  <si>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</si>
  <si>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</si>
  <si>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</si>
  <si>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</si>
  <si>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</si>
  <si>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</si>
  <si>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</si>
  <si>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</si>
  <si>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</si>
  <si>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</si>
  <si>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</si>
  <si>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</si>
  <si>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</si>
  <si>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</si>
  <si>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</si>
  <si>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</si>
  <si>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</si>
  <si>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</si>
  <si>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</si>
  <si>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</si>
  <si>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</si>
  <si>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</si>
  <si>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</si>
  <si>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</si>
  <si>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</si>
  <si>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</si>
  <si>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</si>
  <si>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</si>
  <si>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</si>
  <si>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</si>
  <si>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</si>
  <si>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</si>
  <si>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</si>
  <si>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</si>
  <si>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</si>
  <si>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</si>
  <si>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</si>
  <si>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</si>
  <si>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</si>
  <si>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</si>
  <si>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</si>
  <si>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</si>
  <si>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</si>
  <si>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</si>
  <si>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</si>
  <si>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</si>
  <si>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</si>
  <si>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</si>
  <si>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</si>
  <si>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</si>
  <si>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</si>
  <si>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</si>
  <si>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</si>
  <si>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</si>
  <si>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</si>
  <si>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</si>
  <si>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</si>
  <si>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</si>
  <si>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</si>
  <si>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</si>
  <si>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</si>
  <si>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</si>
  <si>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</si>
  <si>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</si>
  <si>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</si>
  <si>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</si>
  <si>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</si>
  <si>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</si>
  <si>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</si>
  <si>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</si>
  <si>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</si>
  <si>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</si>
  <si>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</si>
  <si>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</si>
  <si>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</si>
  <si>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</si>
  <si>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</si>
  <si>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</si>
  <si>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</si>
  <si>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</si>
  <si>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</si>
  <si>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</si>
  <si>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</si>
  <si>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</si>
  <si>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</si>
  <si>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</si>
  <si>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</si>
  <si>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</si>
  <si>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</si>
  <si>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</si>
  <si>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</si>
  <si>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</si>
  <si>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</si>
  <si>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</si>
  <si>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</si>
  <si>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</si>
  <si>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</si>
  <si>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</si>
  <si>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</si>
  <si>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</si>
  <si>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</si>
  <si>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</si>
  <si>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</si>
  <si>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</si>
  <si>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</si>
  <si>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</si>
  <si>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</si>
  <si>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</si>
  <si>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</si>
  <si>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</si>
  <si>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</si>
  <si>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</si>
  <si>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</si>
  <si>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</si>
  <si>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</si>
  <si>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</si>
  <si>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</si>
  <si>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</si>
  <si>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</si>
  <si>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</si>
  <si>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</si>
  <si>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</si>
  <si>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</si>
  <si>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</si>
  <si>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</si>
  <si>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</si>
  <si>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</si>
  <si>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</si>
  <si>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</si>
  <si>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</si>
  <si>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</si>
  <si>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</si>
  <si>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</si>
  <si>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</si>
  <si>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</si>
  <si>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</si>
  <si>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</si>
  <si>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</si>
  <si>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</si>
  <si>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</si>
  <si>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</si>
  <si>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</si>
  <si>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</si>
  <si>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</si>
  <si>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</si>
  <si>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</si>
  <si>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</si>
  <si>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</si>
  <si>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</si>
  <si>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</si>
  <si>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</si>
  <si>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</si>
  <si>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</si>
  <si>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</si>
  <si>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</si>
  <si>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</si>
  <si>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</si>
  <si>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</si>
  <si>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</si>
  <si>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</si>
  <si>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</si>
  <si>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</si>
  <si>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</si>
  <si>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</si>
  <si>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</si>
  <si>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</si>
  <si>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</si>
  <si>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</si>
  <si>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</si>
  <si>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</si>
  <si>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</si>
  <si>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</si>
  <si>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</si>
  <si>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</si>
  <si>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</si>
  <si>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</si>
  <si>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</si>
  <si>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</si>
  <si>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</si>
  <si>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</si>
  <si>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</si>
  <si>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</si>
  <si>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</si>
  <si>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</si>
  <si>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</si>
  <si>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</si>
  <si>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</si>
  <si>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</si>
  <si>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</si>
  <si>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</si>
  <si>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</si>
  <si>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</si>
  <si>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</si>
  <si>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</si>
  <si>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</si>
  <si>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</si>
  <si>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</si>
  <si>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</si>
  <si>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</si>
  <si>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</si>
  <si>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</si>
  <si>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</si>
  <si>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</si>
  <si>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</si>
  <si>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</si>
  <si>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</si>
  <si>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</si>
  <si>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</si>
  <si>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</si>
  <si>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</si>
  <si>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</si>
  <si>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</si>
  <si>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</si>
  <si>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</si>
  <si>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</si>
  <si>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</si>
  <si>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</si>
  <si>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</si>
  <si>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</si>
  <si>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</si>
  <si>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</si>
  <si>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</si>
  <si>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</si>
  <si>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</si>
  <si>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</si>
  <si>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</si>
  <si>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</si>
  <si>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</si>
  <si>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</si>
  <si>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</si>
  <si>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</si>
  <si>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</si>
  <si>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</si>
  <si>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</si>
  <si>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</si>
  <si>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</si>
  <si>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</si>
  <si>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</si>
  <si>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</si>
  <si>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</si>
  <si>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</si>
  <si>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</si>
  <si>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</si>
  <si>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</si>
  <si>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</si>
  <si>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</si>
  <si>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</si>
  <si>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</si>
  <si>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</si>
  <si>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</si>
  <si>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</si>
  <si>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</si>
  <si>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</si>
  <si>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</si>
  <si>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</si>
  <si>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</si>
  <si>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</si>
  <si>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</si>
  <si>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</si>
  <si>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</si>
  <si>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</si>
  <si>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</si>
  <si>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</si>
  <si>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</si>
  <si>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</si>
  <si>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</si>
  <si>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</si>
  <si>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</si>
  <si>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</si>
  <si>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</si>
  <si>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</si>
  <si>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</si>
  <si>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</si>
  <si>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</si>
  <si>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</si>
  <si>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</si>
  <si>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</si>
  <si>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</si>
  <si>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</si>
  <si>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</si>
  <si>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</si>
  <si>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</si>
  <si>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</si>
  <si>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</si>
  <si>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</si>
  <si>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</si>
  <si>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</si>
  <si>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</si>
  <si>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</si>
  <si>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</si>
  <si>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</si>
  <si>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</si>
  <si>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</si>
  <si>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</si>
  <si>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</si>
  <si>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</si>
  <si>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</si>
  <si>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</si>
  <si>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</si>
  <si>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</si>
  <si>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</si>
  <si>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</si>
  <si>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</si>
  <si>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</si>
  <si>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</si>
  <si>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</si>
  <si>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</si>
  <si>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</si>
  <si>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</si>
  <si>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</si>
  <si>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</si>
  <si>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</si>
  <si>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</si>
  <si>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</si>
  <si>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</si>
  <si>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</si>
  <si>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</si>
  <si>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</si>
  <si>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</si>
  <si>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</si>
  <si>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</si>
  <si>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</si>
  <si>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</si>
  <si>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</si>
  <si>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</si>
  <si>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</si>
  <si>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</si>
  <si>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</si>
  <si>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</si>
  <si>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</si>
  <si>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</si>
  <si>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</si>
  <si>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</si>
  <si>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</si>
  <si>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</si>
  <si>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</si>
  <si>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</si>
  <si>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</si>
  <si>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</si>
  <si>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</si>
  <si>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</si>
  <si>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</si>
  <si>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</si>
  <si>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</si>
  <si>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</si>
  <si>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</si>
  <si>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</si>
  <si>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</si>
  <si>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</si>
  <si>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</si>
  <si>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</si>
  <si>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</si>
  <si>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</si>
  <si>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</si>
  <si>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</si>
  <si>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</si>
  <si>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</si>
  <si>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</si>
  <si>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</si>
  <si>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</si>
  <si>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</si>
  <si>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</si>
  <si>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</si>
  <si>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</si>
  <si>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</si>
  <si>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</si>
  <si>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</si>
  <si>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</si>
  <si>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</si>
  <si>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</si>
  <si>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</si>
  <si>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</si>
  <si>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</si>
  <si>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</si>
  <si>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</si>
  <si>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</si>
  <si>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</si>
  <si>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</si>
  <si>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</si>
  <si>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</si>
  <si>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</si>
  <si>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</si>
  <si>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</si>
  <si>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</si>
  <si>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</si>
  <si>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</si>
  <si>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</si>
  <si>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</si>
  <si>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</si>
  <si>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</si>
  <si>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</si>
  <si>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</si>
  <si>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</si>
  <si>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</si>
  <si>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</si>
  <si>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</si>
  <si>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</si>
  <si>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</si>
  <si>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</si>
  <si>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</si>
  <si>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</si>
  <si>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</si>
  <si>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</si>
  <si>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</si>
  <si>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</si>
  <si>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</si>
  <si>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</si>
  <si>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</si>
  <si>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</si>
  <si>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</si>
  <si>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</si>
  <si>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</si>
  <si>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</si>
  <si>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</si>
  <si>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</si>
  <si>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</si>
  <si>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</si>
  <si>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</si>
  <si>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</si>
  <si>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</si>
  <si>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</si>
  <si>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</si>
  <si>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</si>
  <si>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</si>
  <si>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</si>
  <si>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</si>
  <si>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</si>
  <si>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</si>
  <si>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</si>
  <si>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</si>
  <si>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</si>
  <si>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</si>
  <si>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</si>
  <si>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</si>
  <si>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</si>
  <si>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</si>
  <si>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</si>
  <si>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</si>
  <si>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</si>
  <si>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</si>
  <si>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</si>
  <si>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</si>
  <si>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</si>
  <si>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</si>
  <si>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</si>
  <si>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</si>
  <si>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</si>
  <si>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</si>
  <si>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</si>
  <si>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</si>
  <si>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</si>
  <si>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</si>
  <si>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</si>
  <si>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</si>
  <si>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</si>
  <si>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</si>
  <si>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</si>
  <si>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</si>
  <si>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</si>
  <si>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</si>
  <si>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</si>
  <si>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</si>
  <si>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</si>
  <si>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</si>
  <si>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</si>
  <si>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</si>
  <si>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</si>
  <si>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</si>
  <si>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</si>
  <si>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</si>
  <si>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</si>
  <si>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</si>
  <si>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</si>
  <si>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</si>
  <si>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</si>
  <si>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</si>
  <si>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</si>
  <si>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</si>
  <si>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</si>
  <si>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</si>
  <si>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</si>
  <si>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</si>
  <si>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</si>
  <si>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</si>
  <si>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</si>
  <si>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</si>
  <si>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</si>
  <si>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</si>
  <si>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</si>
  <si>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</si>
  <si>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</si>
  <si>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</si>
  <si>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</si>
  <si>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</si>
  <si>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</si>
  <si>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</si>
  <si>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</si>
  <si>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</si>
  <si>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</si>
  <si>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</si>
  <si>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</si>
  <si>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</si>
  <si>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</si>
  <si>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</si>
  <si>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</si>
  <si>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</si>
  <si>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</si>
  <si>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</si>
  <si>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</si>
  <si>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</si>
  <si>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</si>
  <si>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</si>
  <si>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</si>
  <si>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</si>
  <si>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</si>
  <si>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</si>
  <si>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</si>
  <si>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</si>
  <si>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</si>
  <si>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</si>
  <si>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</si>
  <si>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</si>
  <si>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</si>
  <si>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</si>
  <si>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</si>
  <si>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</si>
  <si>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</si>
  <si>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</si>
  <si>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</si>
  <si>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</si>
  <si>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</si>
  <si>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</si>
  <si>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</si>
  <si>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</si>
  <si>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</si>
  <si>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</si>
  <si>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</si>
  <si>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</si>
  <si>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</si>
  <si>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</si>
  <si>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</si>
  <si>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</si>
  <si>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</si>
  <si>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</si>
  <si>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</si>
  <si>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</si>
  <si>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</si>
  <si>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</si>
  <si>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</si>
  <si>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</si>
  <si>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</si>
  <si>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</si>
  <si>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</si>
  <si>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</si>
  <si>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</si>
  <si>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</si>
  <si>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</si>
  <si>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</si>
  <si>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</si>
  <si>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</si>
  <si>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</si>
  <si>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</si>
  <si>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</si>
  <si>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</si>
  <si>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</si>
  <si>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</si>
  <si>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</si>
  <si>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</si>
  <si>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</si>
  <si>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</si>
  <si>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</si>
  <si>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</si>
  <si>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</si>
  <si>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</si>
  <si>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</si>
  <si>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</si>
  <si>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</si>
  <si>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</si>
  <si>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</si>
  <si>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</si>
  <si>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</si>
  <si>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</si>
  <si>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</si>
  <si>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</si>
  <si>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</si>
  <si>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</si>
  <si>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</si>
  <si>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</si>
  <si>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</si>
  <si>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</si>
  <si>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</si>
  <si>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</si>
  <si>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</si>
  <si>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</si>
  <si>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</si>
  <si>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</si>
  <si>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</si>
  <si>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</si>
  <si>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</si>
  <si>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</si>
  <si>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</si>
  <si>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</si>
  <si>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</si>
  <si>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</si>
  <si>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</si>
  <si>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</si>
  <si>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</si>
  <si>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</si>
  <si>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</si>
  <si>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</si>
  <si>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</si>
  <si>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</si>
  <si>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</si>
  <si>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</si>
  <si>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</si>
  <si>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</si>
  <si>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</si>
  <si>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</si>
  <si>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</si>
  <si>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</si>
  <si>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</si>
  <si>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</si>
  <si>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</si>
  <si>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</si>
  <si>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</si>
  <si>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</si>
  <si>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</si>
  <si>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</si>
  <si>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</si>
  <si>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</si>
  <si>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</si>
  <si>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</si>
  <si>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</si>
  <si>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</si>
  <si>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</si>
  <si>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</si>
  <si>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</si>
  <si>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</si>
  <si>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</si>
  <si>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</si>
  <si>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</si>
  <si>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</si>
  <si>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</si>
  <si>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</si>
  <si>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</si>
  <si>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</si>
  <si>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</si>
  <si>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</si>
  <si>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</si>
  <si>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</si>
  <si>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</si>
  <si>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</si>
  <si>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</si>
  <si>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</si>
  <si>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</si>
  <si>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</si>
  <si>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</si>
  <si>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</si>
  <si>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</si>
  <si>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</si>
  <si>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</si>
  <si>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</si>
  <si>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</si>
  <si>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</si>
  <si>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</si>
  <si>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</si>
  <si>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</si>
  <si>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</si>
  <si>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</si>
  <si>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</si>
  <si>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</si>
  <si>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</si>
  <si>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</si>
  <si>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</si>
  <si>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</si>
  <si>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</si>
  <si>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</si>
  <si>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</si>
  <si>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</si>
  <si>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</si>
  <si>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</si>
  <si>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</si>
  <si>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</si>
  <si>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</si>
  <si>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</si>
  <si>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</si>
  <si>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</si>
  <si>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</si>
  <si>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</si>
  <si>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</si>
  <si>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</si>
  <si>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</si>
  <si>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</si>
  <si>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</si>
  <si>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</si>
  <si>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</si>
  <si>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</si>
  <si>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</si>
  <si>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</si>
  <si>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</si>
  <si>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</si>
  <si>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</si>
  <si>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</si>
  <si>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</si>
  <si>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</si>
  <si>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</si>
  <si>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</si>
  <si>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</si>
  <si>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</si>
  <si>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</si>
  <si>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</si>
  <si>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</si>
  <si>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</si>
  <si>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</si>
  <si>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</si>
  <si>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</si>
  <si>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</si>
  <si>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</si>
  <si>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</si>
  <si>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</si>
  <si>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</si>
  <si>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</si>
  <si>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</si>
  <si>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</si>
  <si>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</si>
  <si>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</si>
  <si>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</si>
  <si>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</si>
  <si>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</si>
  <si>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</si>
  <si>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</si>
  <si>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</si>
  <si>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</si>
  <si>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</si>
  <si>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</si>
  <si>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</si>
  <si>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</si>
  <si>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</si>
  <si>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</si>
  <si>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</si>
  <si>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</si>
  <si>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</si>
  <si>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</si>
  <si>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</si>
  <si>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</si>
  <si>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</si>
  <si>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</si>
  <si>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</si>
  <si>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</si>
  <si>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</si>
  <si>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</si>
  <si>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</si>
  <si>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</si>
  <si>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</si>
  <si>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</si>
  <si>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</si>
  <si>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</si>
  <si>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</si>
  <si>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</si>
  <si>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</si>
  <si>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</si>
  <si>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</si>
  <si>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</si>
  <si>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</si>
  <si>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</si>
  <si>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</si>
  <si>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</si>
  <si>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</si>
  <si>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</si>
  <si>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</si>
  <si>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</si>
  <si>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</si>
  <si>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</si>
  <si>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</si>
  <si>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</si>
  <si>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</si>
  <si>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</si>
  <si>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</si>
  <si>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</si>
  <si>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</si>
  <si>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</si>
  <si>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</si>
  <si>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</si>
  <si>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</si>
  <si>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</si>
  <si>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</si>
  <si>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</si>
  <si>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</si>
  <si>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</si>
  <si>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</si>
  <si>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</si>
  <si>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</si>
  <si>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</si>
  <si>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</si>
  <si>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</si>
  <si>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</si>
  <si>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</si>
  <si>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</si>
  <si>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</si>
  <si>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</si>
  <si>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</si>
  <si>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</si>
  <si>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</si>
  <si>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</si>
  <si>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</si>
  <si>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</si>
  <si>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</si>
  <si>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</si>
  <si>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</si>
  <si>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</si>
  <si>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</si>
  <si>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</si>
  <si>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</si>
  <si>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</si>
  <si>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</si>
  <si>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</si>
  <si>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</si>
  <si>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</si>
  <si>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</si>
  <si>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</si>
  <si>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</si>
  <si>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</si>
  <si>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</si>
  <si>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</si>
  <si>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</si>
  <si>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</si>
  <si>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</si>
  <si>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</si>
  <si>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</si>
  <si>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</si>
  <si>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</si>
  <si>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</si>
  <si>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</si>
  <si>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</si>
  <si>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</si>
  <si>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</si>
  <si>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</si>
  <si>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</si>
  <si>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</si>
  <si>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</si>
  <si>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</si>
  <si>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</si>
  <si>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</si>
  <si>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</si>
  <si>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</si>
  <si>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</si>
  <si>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</si>
  <si>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</si>
  <si>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</si>
  <si>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</si>
  <si>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</si>
  <si>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</si>
  <si>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</si>
  <si>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</si>
  <si>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</si>
  <si>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</si>
  <si>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</si>
  <si>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</si>
  <si>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</si>
  <si>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</si>
  <si>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</si>
  <si>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</si>
  <si>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</si>
  <si>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</si>
  <si>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</si>
  <si>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</si>
  <si>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</si>
  <si>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</si>
  <si>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</si>
  <si>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</si>
  <si>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</si>
  <si>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</si>
  <si>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</si>
  <si>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</si>
  <si>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</si>
  <si>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</si>
  <si>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</si>
  <si>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</si>
  <si>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</si>
  <si>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</si>
  <si>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</si>
  <si>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</si>
  <si>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</si>
  <si>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</si>
  <si>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</si>
  <si>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</si>
  <si>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</si>
  <si>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</si>
  <si>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</si>
  <si>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</si>
  <si>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</si>
  <si>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</si>
  <si>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</si>
  <si>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</si>
  <si>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</si>
  <si>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</si>
  <si>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</si>
  <si>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</si>
  <si>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</si>
  <si>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</si>
  <si>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</si>
  <si>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</si>
  <si>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</si>
  <si>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</si>
  <si>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</si>
  <si>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</si>
  <si>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</si>
  <si>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</si>
  <si>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</si>
  <si>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</si>
  <si>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</si>
  <si>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</si>
  <si>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</si>
  <si>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</si>
  <si>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</si>
  <si>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</si>
  <si>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</si>
  <si>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</si>
  <si>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</si>
  <si>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</si>
  <si>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</si>
  <si>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</si>
  <si>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</si>
  <si>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</si>
  <si>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</si>
  <si>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</si>
  <si>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</si>
  <si>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</si>
  <si>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</si>
  <si>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</si>
  <si>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</si>
  <si>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</si>
  <si>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</si>
  <si>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</si>
  <si>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</si>
  <si>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</si>
  <si>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</si>
  <si>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</si>
  <si>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</si>
  <si>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</si>
  <si>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</si>
  <si>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</si>
  <si>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</si>
  <si>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</si>
  <si>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</si>
  <si>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</si>
  <si>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</si>
  <si>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</si>
  <si>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</si>
  <si>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</si>
  <si>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</si>
  <si>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</si>
  <si>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</si>
  <si>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</si>
  <si>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</si>
  <si>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</si>
  <si>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</si>
  <si>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</si>
  <si>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</si>
  <si>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</si>
  <si>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</si>
  <si>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</si>
  <si>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</si>
  <si>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</si>
  <si>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</si>
  <si>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</si>
  <si>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</si>
  <si>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</si>
  <si>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</si>
  <si>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</si>
  <si>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</si>
  <si>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</si>
  <si>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</si>
  <si>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</si>
  <si>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</si>
  <si>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</si>
  <si>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</si>
  <si>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</si>
  <si>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</si>
  <si>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</si>
  <si>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</si>
  <si>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</si>
  <si>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</si>
  <si>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</si>
  <si>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</si>
  <si>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</si>
  <si>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</si>
  <si>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</si>
  <si>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</si>
  <si>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</si>
  <si>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</si>
  <si>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</si>
  <si>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</si>
  <si>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</si>
  <si>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</si>
  <si>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</si>
  <si>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</si>
  <si>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</si>
  <si>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</si>
  <si>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</si>
  <si>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</si>
  <si>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</si>
  <si>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</si>
  <si>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</si>
  <si>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</si>
  <si>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</si>
  <si>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</si>
  <si>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</si>
  <si>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</si>
  <si>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</si>
  <si>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</si>
  <si>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</si>
  <si>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</si>
  <si>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</si>
  <si>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</si>
  <si>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</si>
  <si>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</si>
  <si>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</si>
  <si>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</si>
  <si>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</si>
  <si>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</si>
  <si>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</si>
  <si>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</si>
  <si>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</si>
  <si>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</si>
  <si>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</si>
  <si>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</si>
  <si>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</si>
  <si>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</si>
  <si>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</si>
  <si>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</si>
  <si>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</si>
  <si>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</si>
  <si>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</si>
  <si>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</si>
  <si>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</si>
  <si>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</si>
  <si>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</si>
  <si>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</si>
  <si>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</si>
  <si>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</si>
  <si>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</si>
  <si>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</si>
  <si>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</si>
  <si>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</si>
  <si>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</si>
  <si>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</si>
  <si>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</si>
  <si>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</si>
  <si>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</si>
  <si>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</si>
  <si>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</si>
  <si>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</si>
  <si>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</si>
  <si>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</si>
  <si>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</si>
  <si>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</si>
  <si>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</si>
  <si>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</si>
  <si>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</si>
  <si>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</si>
  <si>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</si>
  <si>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</si>
  <si>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</si>
  <si>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</si>
  <si>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</si>
  <si>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</si>
  <si>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</si>
  <si>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</si>
  <si>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</si>
  <si>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</si>
  <si>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</si>
  <si>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</si>
  <si>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</si>
  <si>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</si>
  <si>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</si>
  <si>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</si>
  <si>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</si>
  <si>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</si>
  <si>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</si>
  <si>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</si>
  <si>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</si>
  <si>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</si>
  <si>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</si>
  <si>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</si>
  <si>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</si>
  <si>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</si>
  <si>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</si>
  <si>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</si>
  <si>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</si>
  <si>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</si>
  <si>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</si>
  <si>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</si>
  <si>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</si>
  <si>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</si>
  <si>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</si>
  <si>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</si>
  <si>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</si>
  <si>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</si>
  <si>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</si>
  <si>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</si>
  <si>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</si>
  <si>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</si>
  <si>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</si>
  <si>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</si>
  <si>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</si>
  <si>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</si>
  <si>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</si>
  <si>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</si>
  <si>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</si>
  <si>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</si>
  <si>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</si>
  <si>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</si>
  <si>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</si>
  <si>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</si>
  <si>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</si>
  <si>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</si>
  <si>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</si>
  <si>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</si>
  <si>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</si>
  <si>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</si>
  <si>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</si>
  <si>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</si>
  <si>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</si>
  <si>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</si>
  <si>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</si>
  <si>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</si>
  <si>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</si>
  <si>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</si>
  <si>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</si>
  <si>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</si>
  <si>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</si>
  <si>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</si>
  <si>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</si>
  <si>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</si>
  <si>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</si>
  <si>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</si>
  <si>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</si>
  <si>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</si>
  <si>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</si>
  <si>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</si>
  <si>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</si>
  <si>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</si>
  <si>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</si>
  <si>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</si>
  <si>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</si>
  <si>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</si>
  <si>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</si>
  <si>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</si>
  <si>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</si>
  <si>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</si>
  <si>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</si>
  <si>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</si>
  <si>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</si>
  <si>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</si>
  <si>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</si>
  <si>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</si>
  <si>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</si>
  <si>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</si>
  <si>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</si>
  <si>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</si>
  <si>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</si>
  <si>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</si>
  <si>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</si>
  <si>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</si>
  <si>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</si>
  <si>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</si>
  <si>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</si>
  <si>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</si>
  <si>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</si>
  <si>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</si>
  <si>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</si>
  <si>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</si>
  <si>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</si>
  <si>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</si>
  <si>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</si>
  <si>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</si>
  <si>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</si>
  <si>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</si>
  <si>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</si>
  <si>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</si>
  <si>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</si>
  <si>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</si>
  <si>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</si>
  <si>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</si>
  <si>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</si>
  <si>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</si>
  <si>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</si>
  <si>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</si>
  <si>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</si>
  <si>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</si>
  <si>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</si>
  <si>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</si>
  <si>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</si>
  <si>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</si>
  <si>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</si>
  <si>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</si>
  <si>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</si>
  <si>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</si>
  <si>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</si>
  <si>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</si>
  <si>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</si>
  <si>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</si>
  <si>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</si>
  <si>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</si>
  <si>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</si>
  <si>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</si>
  <si>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</si>
  <si>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</si>
  <si>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</si>
  <si>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</si>
  <si>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</si>
  <si>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</si>
  <si>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</si>
  <si>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</si>
  <si>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</si>
  <si>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</si>
  <si>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</si>
  <si>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</si>
  <si>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</si>
  <si>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</si>
  <si>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</si>
  <si>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</si>
  <si>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</si>
  <si>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</si>
  <si>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</si>
  <si>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</si>
  <si>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</si>
  <si>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</si>
  <si>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</si>
  <si>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</si>
  <si>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</si>
  <si>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</si>
  <si>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</si>
  <si>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</si>
  <si>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</si>
  <si>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</si>
  <si>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</si>
  <si>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</si>
  <si>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</si>
  <si>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</si>
  <si>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</si>
  <si>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</si>
  <si>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</si>
  <si>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</si>
  <si>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</si>
  <si>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</si>
  <si>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</si>
  <si>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</si>
  <si>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</si>
  <si>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</si>
  <si>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</si>
  <si>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</si>
  <si>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</si>
  <si>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</si>
  <si>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</si>
  <si>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</si>
  <si>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</si>
  <si>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</si>
  <si>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</si>
  <si>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</si>
  <si>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</si>
  <si>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</si>
  <si>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</si>
  <si>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</si>
  <si>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</si>
  <si>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</si>
  <si>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</si>
  <si>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</si>
  <si>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</si>
  <si>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</si>
  <si>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</si>
  <si>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</si>
  <si>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</si>
  <si>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</si>
  <si>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</si>
  <si>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</si>
  <si>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</si>
  <si>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</si>
  <si>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</si>
  <si>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</si>
  <si>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</si>
  <si>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</si>
  <si>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</si>
  <si>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</si>
  <si>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</si>
  <si>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</si>
  <si>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</si>
  <si>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</si>
  <si>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</si>
  <si>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</si>
  <si>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</si>
  <si>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</si>
  <si>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</si>
  <si>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</si>
  <si>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</si>
  <si>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</si>
  <si>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</si>
  <si>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</si>
  <si>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</si>
  <si>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</si>
  <si>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</si>
  <si>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</si>
  <si>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</si>
  <si>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</si>
  <si>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</si>
  <si>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</si>
  <si>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</si>
  <si>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</si>
  <si>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</si>
  <si>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</si>
  <si>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</si>
  <si>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</si>
  <si>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</si>
  <si>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</si>
  <si>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</si>
  <si>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</si>
  <si>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</si>
  <si>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</si>
  <si>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</si>
  <si>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</si>
  <si>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</si>
  <si>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</si>
  <si>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</si>
  <si>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</si>
  <si>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</si>
  <si>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</si>
  <si>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</si>
  <si>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</si>
  <si>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</si>
  <si>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</si>
  <si>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</si>
  <si>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</si>
  <si>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</si>
  <si>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</si>
  <si>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</si>
  <si>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</si>
  <si>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</si>
  <si>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</si>
  <si>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</si>
  <si>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</si>
  <si>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</si>
  <si>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</si>
  <si>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</si>
  <si>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</si>
  <si>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</si>
  <si>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</si>
  <si>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</si>
  <si>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</si>
  <si>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</si>
  <si>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</si>
  <si>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</si>
  <si>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</si>
  <si>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</si>
  <si>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</si>
  <si>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</si>
  <si>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</si>
  <si>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</si>
  <si>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</si>
  <si>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</si>
  <si>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</si>
  <si>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</si>
  <si>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</si>
  <si>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</si>
  <si>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</si>
  <si>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</si>
  <si>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</si>
  <si>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</si>
  <si>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</si>
  <si>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</si>
  <si>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</si>
  <si>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</si>
  <si>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</si>
  <si>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</si>
  <si>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</si>
  <si>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</si>
  <si>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</si>
  <si>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</si>
  <si>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</si>
  <si>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</si>
  <si>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</si>
  <si>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</si>
  <si>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</si>
  <si>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</si>
  <si>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</si>
  <si>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</si>
  <si>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</si>
  <si>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</si>
  <si>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</si>
  <si>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</si>
  <si>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</si>
  <si>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</si>
  <si>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</si>
  <si>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</si>
  <si>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</si>
  <si>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</si>
  <si>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</si>
  <si>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</si>
  <si>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</si>
  <si>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</si>
  <si>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</si>
  <si>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</si>
  <si>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</si>
  <si>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</si>
  <si>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</si>
  <si>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</si>
  <si>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</si>
  <si>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</si>
  <si>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</si>
  <si>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</si>
  <si>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</si>
  <si>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</si>
  <si>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</si>
  <si>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</si>
  <si>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</si>
  <si>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</si>
  <si>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</si>
  <si>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</si>
  <si>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</si>
  <si>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</si>
  <si>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</si>
  <si>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</si>
  <si>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</si>
  <si>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</si>
  <si>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</si>
  <si>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</si>
  <si>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</si>
  <si>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</si>
  <si>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</si>
  <si>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</si>
  <si>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</si>
  <si>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</si>
  <si>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</si>
  <si>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</si>
  <si>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</si>
  <si>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</si>
  <si>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</si>
  <si>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</si>
  <si>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</si>
  <si>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</si>
  <si>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</si>
  <si>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</si>
  <si>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</si>
  <si>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</si>
  <si>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</si>
  <si>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</si>
  <si>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</si>
  <si>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</si>
  <si>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</si>
  <si>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</si>
  <si>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</si>
  <si>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</si>
  <si>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</si>
  <si>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</si>
  <si>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</si>
  <si>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</si>
  <si>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</si>
  <si>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</si>
  <si>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</si>
  <si>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</si>
  <si>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</si>
  <si>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</si>
  <si>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</si>
  <si>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</si>
  <si>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</si>
  <si>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</si>
  <si>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</si>
  <si>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</si>
  <si>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</si>
  <si>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</si>
  <si>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</si>
  <si>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</si>
  <si>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</si>
  <si>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</si>
  <si>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</si>
  <si>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</si>
  <si>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</si>
  <si>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</si>
  <si>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</si>
  <si>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</si>
  <si>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</si>
  <si>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</si>
  <si>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</si>
  <si>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</si>
  <si>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</si>
  <si>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</si>
  <si>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</si>
  <si>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</si>
  <si>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</si>
  <si>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</si>
  <si>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</si>
  <si>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</si>
  <si>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</si>
  <si>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</si>
  <si>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</si>
  <si>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</si>
  <si>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</si>
  <si>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</si>
  <si>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</si>
  <si>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</si>
  <si>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</si>
  <si>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</si>
  <si>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</si>
  <si>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</si>
  <si>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</si>
  <si>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</si>
  <si>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</si>
  <si>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</si>
  <si>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</si>
  <si>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</si>
  <si>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</si>
  <si>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</si>
  <si>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</si>
  <si>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</si>
  <si>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</si>
  <si>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</si>
  <si>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</si>
  <si>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</si>
  <si>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</si>
  <si>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</si>
  <si>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</si>
  <si>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</si>
  <si>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</si>
  <si>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</si>
  <si>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</si>
  <si>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</si>
  <si>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</si>
  <si>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</si>
  <si>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</si>
  <si>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</si>
  <si>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</si>
  <si>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</si>
  <si>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</si>
  <si>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</si>
  <si>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</si>
  <si>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</si>
  <si>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</si>
  <si>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</si>
  <si>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</si>
  <si>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</si>
  <si>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</si>
  <si>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</si>
  <si>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</si>
  <si>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</si>
  <si>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</si>
  <si>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</si>
  <si>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</si>
  <si>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</si>
  <si>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</si>
  <si>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</si>
  <si>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</si>
  <si>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</si>
  <si>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</si>
  <si>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</si>
  <si>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</si>
  <si>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</si>
  <si>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</si>
  <si>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</si>
  <si>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</si>
  <si>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</si>
  <si>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</si>
  <si>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</si>
  <si>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</si>
  <si>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</si>
  <si>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</si>
  <si>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</si>
  <si>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</si>
  <si>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</si>
  <si>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</si>
  <si>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</si>
  <si>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</si>
  <si>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</si>
  <si>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</si>
  <si>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</si>
  <si>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</si>
  <si>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</si>
  <si>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</si>
  <si>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</si>
  <si>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</si>
  <si>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</si>
  <si>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</si>
  <si>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</si>
  <si>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</si>
  <si>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</si>
  <si>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</si>
  <si>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</si>
  <si>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</si>
  <si>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</si>
  <si>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</si>
  <si>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</si>
  <si>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</si>
  <si>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</si>
  <si>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</si>
  <si>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</si>
  <si>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</si>
  <si>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</si>
  <si>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</si>
  <si>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</si>
  <si>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</si>
  <si>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</si>
  <si>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</si>
  <si>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</si>
  <si>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</si>
  <si>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</si>
  <si>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</si>
  <si>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</si>
  <si>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</si>
  <si>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</si>
  <si>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</si>
  <si>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</si>
  <si>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</si>
  <si>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</si>
  <si>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</si>
  <si>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</si>
  <si>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</si>
  <si>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</si>
  <si>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</si>
  <si>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</si>
  <si>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</si>
  <si>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</si>
  <si>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</si>
  <si>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</si>
  <si>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</si>
  <si>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</si>
  <si>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</si>
  <si>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</si>
  <si>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</si>
  <si>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</si>
  <si>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</si>
  <si>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</si>
  <si>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</si>
  <si>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</si>
  <si>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</si>
  <si>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</si>
  <si>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</si>
  <si>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</si>
  <si>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</si>
  <si>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</si>
  <si>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</si>
  <si>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</si>
  <si>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</si>
  <si>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</si>
  <si>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</si>
  <si>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</si>
  <si>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</si>
  <si>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</si>
  <si>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</si>
  <si>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</si>
  <si>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</si>
  <si>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</si>
  <si>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</si>
  <si>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</si>
  <si>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</si>
  <si>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</si>
  <si>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</si>
  <si>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</si>
  <si>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</si>
  <si>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</si>
  <si>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</si>
  <si>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</si>
  <si>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</si>
  <si>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</si>
  <si>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</si>
  <si>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</si>
  <si>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</si>
  <si>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</si>
  <si>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</si>
  <si>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</si>
  <si>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</si>
  <si>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</si>
  <si>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</si>
  <si>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</si>
  <si>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</si>
  <si>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</si>
  <si>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</si>
  <si>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</si>
  <si>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</si>
  <si>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</si>
  <si>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</si>
  <si>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</si>
  <si>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</si>
  <si>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</si>
  <si>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</si>
  <si>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</si>
  <si>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</si>
  <si>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</si>
  <si>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</si>
  <si>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</si>
  <si>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</si>
  <si>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</si>
  <si>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</si>
  <si>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</si>
  <si>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</si>
  <si>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</si>
  <si>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</si>
  <si>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</si>
  <si>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</si>
  <si>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</si>
  <si>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</si>
  <si>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</si>
  <si>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</si>
  <si>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</si>
  <si>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</si>
  <si>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</si>
  <si>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</si>
  <si>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</si>
  <si>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</si>
  <si>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</si>
  <si>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</si>
  <si>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</si>
  <si>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</si>
  <si>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</si>
  <si>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</si>
  <si>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</si>
  <si>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</si>
  <si>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</si>
  <si>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</si>
  <si>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</si>
  <si>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</si>
  <si>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</si>
  <si>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</si>
  <si>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</si>
  <si>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</si>
  <si>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</si>
  <si>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</si>
  <si>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</si>
  <si>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</si>
  <si>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</si>
  <si>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</si>
  <si>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</si>
  <si>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</si>
  <si>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</si>
  <si>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</si>
  <si>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</si>
  <si>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</si>
  <si>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</si>
  <si>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</si>
  <si>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</si>
  <si>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</si>
  <si>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</si>
  <si>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</si>
  <si>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</si>
  <si>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</si>
  <si>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</si>
  <si>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</si>
  <si>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</si>
  <si>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</si>
  <si>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</si>
  <si>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</si>
  <si>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</si>
  <si>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</si>
  <si>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</si>
  <si>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</si>
  <si>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</si>
  <si>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</si>
  <si>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</si>
  <si>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</si>
  <si>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</si>
  <si>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</si>
  <si>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</si>
  <si>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</si>
  <si>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</si>
  <si>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</si>
  <si>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</si>
  <si>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</si>
  <si>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</si>
  <si>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</si>
  <si>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</si>
  <si>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</si>
  <si>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</si>
  <si>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</si>
  <si>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</si>
  <si>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</si>
  <si>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</si>
  <si>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</si>
  <si>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</si>
  <si>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</si>
  <si>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</si>
  <si>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</si>
  <si>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</si>
  <si>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</si>
  <si>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</si>
  <si>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</si>
  <si>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</si>
  <si>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</si>
  <si>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</si>
  <si>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</si>
  <si>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</si>
  <si>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</si>
  <si>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</si>
  <si>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</si>
  <si>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</si>
  <si>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</si>
  <si>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</si>
  <si>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</si>
  <si>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</si>
  <si>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</si>
  <si>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</si>
  <si>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</si>
  <si>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</si>
  <si>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</si>
  <si>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</si>
  <si>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</si>
  <si>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</si>
  <si>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</si>
  <si>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</si>
  <si>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</si>
  <si>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</si>
  <si>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</si>
  <si>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</si>
  <si>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</si>
  <si>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</si>
  <si>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</si>
  <si>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</si>
  <si>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</si>
  <si>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</si>
  <si>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</si>
  <si>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</si>
  <si>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</si>
  <si>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</si>
  <si>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</si>
  <si>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</si>
  <si>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</si>
  <si>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</si>
  <si>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</si>
  <si>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</si>
  <si>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</si>
  <si>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</si>
  <si>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</si>
  <si>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</si>
  <si>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</si>
  <si>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</si>
  <si>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</si>
  <si>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</si>
  <si>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</si>
  <si>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</si>
  <si>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</si>
  <si>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</si>
  <si>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</si>
  <si>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</si>
  <si>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</si>
  <si>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</si>
  <si>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</si>
  <si>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</si>
  <si>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</si>
  <si>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</si>
  <si>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</si>
  <si>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</si>
  <si>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</si>
  <si>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</si>
  <si>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</si>
  <si>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</si>
  <si>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</si>
  <si>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</si>
  <si>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</si>
  <si>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</si>
  <si>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</si>
  <si>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</si>
  <si>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</si>
  <si>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</si>
  <si>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</si>
  <si>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</si>
  <si>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</si>
  <si>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</si>
  <si>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</si>
  <si>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</si>
  <si>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</si>
  <si>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</si>
  <si>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</si>
  <si>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</si>
  <si>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</si>
  <si>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</si>
  <si>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</si>
  <si>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</si>
  <si>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</si>
  <si>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</si>
  <si>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</si>
  <si>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</si>
  <si>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</si>
  <si>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</si>
  <si>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</si>
  <si>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</si>
  <si>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</si>
  <si>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</si>
  <si>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</si>
  <si>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</si>
  <si>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</si>
  <si>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</si>
  <si>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</si>
  <si>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</si>
  <si>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</si>
  <si>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</si>
  <si>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</si>
  <si>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</si>
  <si>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</si>
  <si>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</si>
  <si>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</si>
  <si>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</si>
  <si>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</si>
  <si>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</si>
  <si>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</si>
  <si>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</si>
  <si>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</si>
  <si>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</si>
  <si>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</si>
  <si>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</si>
  <si>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</si>
  <si>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</si>
  <si>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</si>
  <si>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</si>
  <si>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</si>
  <si>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</si>
  <si>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</si>
  <si>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</si>
  <si>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</si>
  <si>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</si>
  <si>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</si>
  <si>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</si>
  <si>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</si>
  <si>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</si>
  <si>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</si>
  <si>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</si>
  <si>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</si>
  <si>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</si>
  <si>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</si>
  <si>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</si>
  <si>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</si>
  <si>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</si>
  <si>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</si>
  <si>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</si>
  <si>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</si>
  <si>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</si>
  <si>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</si>
  <si>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</si>
  <si>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</si>
  <si>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</si>
  <si>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</si>
  <si>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</si>
  <si>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</si>
  <si>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</si>
  <si>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</si>
  <si>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</si>
  <si>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</si>
  <si>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</si>
  <si>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</si>
  <si>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</si>
  <si>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</si>
  <si>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</si>
  <si>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</si>
  <si>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</si>
  <si>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</si>
  <si>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</si>
  <si>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</si>
  <si>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</si>
  <si>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</si>
  <si>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</si>
  <si>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</si>
  <si>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</si>
  <si>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</si>
  <si>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</si>
  <si>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</si>
  <si>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</si>
  <si>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</si>
  <si>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</si>
  <si>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</si>
  <si>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</si>
  <si>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</si>
  <si>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</si>
  <si>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</si>
  <si>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</si>
  <si>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</si>
  <si>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</si>
  <si>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</si>
  <si>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</si>
  <si>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</si>
  <si>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</si>
  <si>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</si>
  <si>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</si>
  <si>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</si>
  <si>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</si>
  <si>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</si>
  <si>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</si>
  <si>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</si>
  <si>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</si>
  <si>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</si>
  <si>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</si>
  <si>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</si>
  <si>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</si>
  <si>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</si>
  <si>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</si>
  <si>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</si>
  <si>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</si>
  <si>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</si>
  <si>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</si>
  <si>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</si>
  <si>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</si>
  <si>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</si>
  <si>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</si>
  <si>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</si>
  <si>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</si>
  <si>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</si>
  <si>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</si>
  <si>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</si>
  <si>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</si>
  <si>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</si>
  <si>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</si>
  <si>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</si>
  <si>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</si>
  <si>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</si>
  <si>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</si>
  <si>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</si>
  <si>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</si>
  <si>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</si>
  <si>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</si>
  <si>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</si>
  <si>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</si>
  <si>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</si>
  <si>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</si>
  <si>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</si>
  <si>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</si>
  <si>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</si>
  <si>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</si>
  <si>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</si>
  <si>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</si>
  <si>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</si>
  <si>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</si>
  <si>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</si>
  <si>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</si>
  <si>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</si>
  <si>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</si>
  <si>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</si>
  <si>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</si>
  <si>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</si>
  <si>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</si>
  <si>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</si>
  <si>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</si>
  <si>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</si>
  <si>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</si>
  <si>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</si>
  <si>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</si>
  <si>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</si>
  <si>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</si>
  <si>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</si>
  <si>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</si>
  <si>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</si>
  <si>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</si>
  <si>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</si>
  <si>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</si>
  <si>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</si>
  <si>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</si>
  <si>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</si>
  <si>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</si>
  <si>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</si>
  <si>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</si>
  <si>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</si>
  <si>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</si>
  <si>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</si>
  <si>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</si>
  <si>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</si>
  <si>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</si>
  <si>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</si>
  <si>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</si>
  <si>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</si>
  <si>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</si>
  <si>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</si>
  <si>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</si>
  <si>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</si>
  <si>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</si>
  <si>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</si>
  <si>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</si>
  <si>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</si>
  <si>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</si>
  <si>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</si>
  <si>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</si>
  <si>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</si>
  <si>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</si>
  <si>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</si>
  <si>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</si>
  <si>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</si>
  <si>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</si>
  <si>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</si>
  <si>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</si>
  <si>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</si>
  <si>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</si>
  <si>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</si>
  <si>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</si>
  <si>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</si>
  <si>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</si>
  <si>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</si>
  <si>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</si>
  <si>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</si>
  <si>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</si>
  <si>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</si>
  <si>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</si>
  <si>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</si>
  <si>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</si>
  <si>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</si>
  <si>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</si>
  <si>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</si>
  <si>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</si>
  <si>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</si>
  <si>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</si>
  <si>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</si>
  <si>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</si>
  <si>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</si>
  <si>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</si>
  <si>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</si>
  <si>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</si>
  <si>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</si>
  <si>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</si>
  <si>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</si>
  <si>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</si>
  <si>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</si>
  <si>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</si>
  <si>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</si>
  <si>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</si>
  <si>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</si>
  <si>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</si>
  <si>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</si>
  <si>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</si>
  <si>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</si>
  <si>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</si>
  <si>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</si>
  <si>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</si>
  <si>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</si>
  <si>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</si>
  <si>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</si>
  <si>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</si>
  <si>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</si>
  <si>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</si>
  <si>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</si>
  <si>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</si>
  <si>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</si>
  <si>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</si>
  <si>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</si>
  <si>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</si>
  <si>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</si>
  <si>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</si>
  <si>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</si>
  <si>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</si>
  <si>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</si>
  <si>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</si>
  <si>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</si>
  <si>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</si>
  <si>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</si>
  <si>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</si>
  <si>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</si>
  <si>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</si>
  <si>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</si>
  <si>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</si>
  <si>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</si>
  <si>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</si>
  <si>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</si>
  <si>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</si>
  <si>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</si>
  <si>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</si>
  <si>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</si>
  <si>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</si>
  <si>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</si>
  <si>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</si>
  <si>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</si>
  <si>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</si>
  <si>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</si>
  <si>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</si>
  <si>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</si>
  <si>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</si>
  <si>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</si>
  <si>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</si>
  <si>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</si>
  <si>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</si>
  <si>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</si>
  <si>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</si>
  <si>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</si>
  <si>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</si>
  <si>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</si>
  <si>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</si>
  <si>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</si>
  <si>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</si>
  <si>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</si>
  <si>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</si>
  <si>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</si>
  <si>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</si>
  <si>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</si>
  <si>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</si>
  <si>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</si>
  <si>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</si>
  <si>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</si>
  <si>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</si>
  <si>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</si>
  <si>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</si>
  <si>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</si>
  <si>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</si>
  <si>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</si>
  <si>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</si>
  <si>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</si>
  <si>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</si>
  <si>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</si>
  <si>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</si>
  <si>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</si>
  <si>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</si>
  <si>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</si>
  <si>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</si>
  <si>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</si>
  <si>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</si>
  <si>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</si>
  <si>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</si>
  <si>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</si>
  <si>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</si>
  <si>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</si>
  <si>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</si>
  <si>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</si>
  <si>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</si>
  <si>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</si>
  <si>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</si>
  <si>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</si>
  <si>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</si>
  <si>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</si>
  <si>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</si>
  <si>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</si>
  <si>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</si>
  <si>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</si>
  <si>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</si>
  <si>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</si>
  <si>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</si>
  <si>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</si>
  <si>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</si>
  <si>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</si>
  <si>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</si>
  <si>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</si>
  <si>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</si>
  <si>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</si>
  <si>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</si>
  <si>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</si>
  <si>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</si>
  <si>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</si>
  <si>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</si>
  <si>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</si>
  <si>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</si>
  <si>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</si>
  <si>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</si>
  <si>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</si>
  <si>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</si>
  <si>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</si>
  <si>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</si>
  <si>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</si>
  <si>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</si>
  <si>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</si>
  <si>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</si>
  <si>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</si>
  <si>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</si>
  <si>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</si>
  <si>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</si>
  <si>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</si>
  <si>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</si>
  <si>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</si>
  <si>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</si>
  <si>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</si>
  <si>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</si>
  <si>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</si>
  <si>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</si>
  <si>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</si>
  <si>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</si>
  <si>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</si>
  <si>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</si>
  <si>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</si>
  <si>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</si>
  <si>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</si>
  <si>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</si>
  <si>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</si>
  <si>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</si>
  <si>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</si>
  <si>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</si>
  <si>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</si>
  <si>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</si>
  <si>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</si>
  <si>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</si>
  <si>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</si>
  <si>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</si>
  <si>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</si>
  <si>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</si>
  <si>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</si>
  <si>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</si>
  <si>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</si>
  <si>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</si>
  <si>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</si>
  <si>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</si>
  <si>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</si>
  <si>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</si>
  <si>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</si>
  <si>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</si>
  <si>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</si>
  <si>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</si>
  <si>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</si>
  <si>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</si>
  <si>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</si>
  <si>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</si>
  <si>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</si>
  <si>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</si>
  <si>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</si>
  <si>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</si>
  <si>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</si>
  <si>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</si>
  <si>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</si>
  <si>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</si>
  <si>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</si>
  <si>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</si>
  <si>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</si>
  <si>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</si>
  <si>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</si>
  <si>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</si>
  <si>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</si>
  <si>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</si>
  <si>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</si>
  <si>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</si>
  <si>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</si>
  <si>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</si>
  <si>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</si>
  <si>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</si>
  <si>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</si>
  <si>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</si>
  <si>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</si>
  <si>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</si>
  <si>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</si>
  <si>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</si>
  <si>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</si>
  <si>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</si>
  <si>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</si>
  <si>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</si>
  <si>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</si>
  <si>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</si>
  <si>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</si>
  <si>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</si>
  <si>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</si>
  <si>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</si>
  <si>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</si>
  <si>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</si>
  <si>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</si>
  <si>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</si>
  <si>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</si>
  <si>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</si>
  <si>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</si>
  <si>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</si>
  <si>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</si>
  <si>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</si>
  <si>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</si>
  <si>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</si>
  <si>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</si>
  <si>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</si>
  <si>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</si>
  <si>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</si>
  <si>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</si>
  <si>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</si>
  <si>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</si>
  <si>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</si>
  <si>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</si>
  <si>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</si>
  <si>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</si>
  <si>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</si>
  <si>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</si>
  <si>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</si>
  <si>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</si>
  <si>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</si>
  <si>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</si>
  <si>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</si>
  <si>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</si>
  <si>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</si>
  <si>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</si>
  <si>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</si>
  <si>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</si>
  <si>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</si>
  <si>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</si>
  <si>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</si>
  <si>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</si>
  <si>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</si>
  <si>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</si>
  <si>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</si>
  <si>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</si>
  <si>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</si>
  <si>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</si>
  <si>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</si>
  <si>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</si>
  <si>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</si>
  <si>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</si>
  <si>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</si>
  <si>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</si>
  <si>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</si>
  <si>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</si>
  <si>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</si>
  <si>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</si>
  <si>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</si>
  <si>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</si>
  <si>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</si>
  <si>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</si>
  <si>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</si>
  <si>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</si>
  <si>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</si>
  <si>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</si>
  <si>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</si>
  <si>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</si>
  <si>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</si>
  <si>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</si>
  <si>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</si>
  <si>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</si>
  <si>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</si>
  <si>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</si>
  <si>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</si>
  <si>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</si>
  <si>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</si>
  <si>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</si>
  <si>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</si>
  <si>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</si>
  <si>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</si>
  <si>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</si>
  <si>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</si>
  <si>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</si>
  <si>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</si>
  <si>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</si>
  <si>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</si>
  <si>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</si>
  <si>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</si>
  <si>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</si>
  <si>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</si>
  <si>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</si>
  <si>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</si>
  <si>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</si>
  <si>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</si>
  <si>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</si>
  <si>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</si>
  <si>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</si>
  <si>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</si>
  <si>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</si>
  <si>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</si>
  <si>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</si>
  <si>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</si>
  <si>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</si>
  <si>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</si>
  <si>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</si>
  <si>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</si>
  <si>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</si>
  <si>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</si>
  <si>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</si>
  <si>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</si>
  <si>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</si>
  <si>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</si>
  <si>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</si>
  <si>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</si>
  <si>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</si>
  <si>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</si>
  <si>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</si>
  <si>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</si>
  <si>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</si>
  <si>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</si>
  <si>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</si>
  <si>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</si>
  <si>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</si>
  <si>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</si>
  <si>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</si>
  <si>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</si>
  <si>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</si>
  <si>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</si>
  <si>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</si>
  <si>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</si>
  <si>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</si>
  <si>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</si>
  <si>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</si>
  <si>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</si>
  <si>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</si>
  <si>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</si>
  <si>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</si>
  <si>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</si>
  <si>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</si>
  <si>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</si>
  <si>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</si>
  <si>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</si>
  <si>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</si>
  <si>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</si>
  <si>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</si>
  <si>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</si>
  <si>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</si>
  <si>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</si>
  <si>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</si>
  <si>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</si>
  <si>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</si>
  <si>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</si>
  <si>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</si>
  <si>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</si>
  <si>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</si>
  <si>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</si>
  <si>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</si>
  <si>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</si>
  <si>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</si>
  <si>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</si>
  <si>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</si>
  <si>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</si>
  <si>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</si>
  <si>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</si>
  <si>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</si>
  <si>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</si>
  <si>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</si>
  <si>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</si>
  <si>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</si>
  <si>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</si>
  <si>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</si>
  <si>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</si>
  <si>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</si>
  <si>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</si>
  <si>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</si>
  <si>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</si>
  <si>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</si>
  <si>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</si>
  <si>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</si>
  <si>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</si>
  <si>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</si>
  <si>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</si>
  <si>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</si>
  <si>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</si>
  <si>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</si>
  <si>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</si>
  <si>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</si>
  <si>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</si>
  <si>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</si>
  <si>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</si>
  <si>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</si>
  <si>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</si>
  <si>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</si>
  <si>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</si>
  <si>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</si>
  <si>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</si>
  <si>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</si>
  <si>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</si>
  <si>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</si>
  <si>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</si>
  <si>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</si>
  <si>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</si>
  <si>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</si>
  <si>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</si>
  <si>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</si>
  <si>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</si>
  <si>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</si>
  <si>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</si>
  <si>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</si>
  <si>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</si>
  <si>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</si>
  <si>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</si>
  <si>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</si>
  <si>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</si>
  <si>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</si>
  <si>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</si>
  <si>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</si>
  <si>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</si>
  <si>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</si>
  <si>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</si>
  <si>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</si>
  <si>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</si>
  <si>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</si>
  <si>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</si>
  <si>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</si>
  <si>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</si>
  <si>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</si>
  <si>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</si>
  <si>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</si>
  <si>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</si>
  <si>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</si>
  <si>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</si>
  <si>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</si>
  <si>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</si>
  <si>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</si>
  <si>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</si>
  <si>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</si>
  <si>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</si>
  <si>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</si>
  <si>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</si>
  <si>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</si>
  <si>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</si>
  <si>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</si>
  <si>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</si>
  <si>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</si>
  <si>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</si>
  <si>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</si>
  <si>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</si>
  <si>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</si>
  <si>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</si>
  <si>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</si>
  <si>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</si>
  <si>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</si>
  <si>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</si>
  <si>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</si>
  <si>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</si>
  <si>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</si>
  <si>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</si>
  <si>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</si>
  <si>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</si>
  <si>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</si>
  <si>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</si>
  <si>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</si>
  <si>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</si>
  <si>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</si>
  <si>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</si>
  <si>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</si>
  <si>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</si>
  <si>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</si>
  <si>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</si>
  <si>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</si>
  <si>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</si>
  <si>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</si>
  <si>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</si>
  <si>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</si>
  <si>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</si>
  <si>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</si>
  <si>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</si>
  <si>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</si>
  <si>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</si>
  <si>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</si>
  <si>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</si>
  <si>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</si>
  <si>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</si>
  <si>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</si>
  <si>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</si>
  <si>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</si>
  <si>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</si>
  <si>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</si>
  <si>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</si>
  <si>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</si>
  <si>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</si>
  <si>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</si>
  <si>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</si>
  <si>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</si>
  <si>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</si>
  <si>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</si>
  <si>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</si>
  <si>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</si>
  <si>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</si>
  <si>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</si>
  <si>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</si>
  <si>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</si>
  <si>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</si>
  <si>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</si>
  <si>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</si>
  <si>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</si>
  <si>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</si>
  <si>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</si>
  <si>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</si>
  <si>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</si>
  <si>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</si>
  <si>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</si>
  <si>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</si>
  <si>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</si>
  <si>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</si>
  <si>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</si>
  <si>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</si>
  <si>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</si>
  <si>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</si>
  <si>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</si>
  <si>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</si>
  <si>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</si>
  <si>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</si>
  <si>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</si>
  <si>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</si>
  <si>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</si>
  <si>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</si>
  <si>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</si>
  <si>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</si>
  <si>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</si>
  <si>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</si>
  <si>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</si>
  <si>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</si>
  <si>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</si>
  <si>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</si>
  <si>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</si>
  <si>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</si>
  <si>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</si>
  <si>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</si>
  <si>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</si>
  <si>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</si>
  <si>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</si>
  <si>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</si>
  <si>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</si>
  <si>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</si>
  <si>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</si>
  <si>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</si>
  <si>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</si>
  <si>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</si>
  <si>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</si>
  <si>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</si>
  <si>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</si>
  <si>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</si>
  <si>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</si>
  <si>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</si>
  <si>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</si>
  <si>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</si>
  <si>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</si>
  <si>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</si>
  <si>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</si>
  <si>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</si>
  <si>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</si>
  <si>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</si>
  <si>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</si>
  <si>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</si>
  <si>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</si>
  <si>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</si>
  <si>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</si>
  <si>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</si>
  <si>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</si>
  <si>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</si>
  <si>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</si>
  <si>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</si>
  <si>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</si>
  <si>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</si>
  <si>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</si>
  <si>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</si>
  <si>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</si>
  <si>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</si>
  <si>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</si>
  <si>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</si>
  <si>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</si>
  <si>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</si>
  <si>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</si>
  <si>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</si>
  <si>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</si>
  <si>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</si>
  <si>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</si>
  <si>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</si>
  <si>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</si>
  <si>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</si>
  <si>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</si>
  <si>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</si>
  <si>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</si>
  <si>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</si>
  <si>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</si>
  <si>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</si>
  <si>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</si>
  <si>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</si>
  <si>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</si>
  <si>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</si>
  <si>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</si>
  <si>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</si>
  <si>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</si>
  <si>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</si>
  <si>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</si>
  <si>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</si>
  <si>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</si>
  <si>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</si>
  <si>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</si>
  <si>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</si>
  <si>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</si>
  <si>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</si>
  <si>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</si>
  <si>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</si>
  <si>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</si>
  <si>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</si>
  <si>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</si>
  <si>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</si>
  <si>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</si>
  <si>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</si>
  <si>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</si>
  <si>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</si>
  <si>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</si>
  <si>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</si>
  <si>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</si>
  <si>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</si>
  <si>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</si>
  <si>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</si>
  <si>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</si>
  <si>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</si>
  <si>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</si>
  <si>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</si>
  <si>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</si>
  <si>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</si>
  <si>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</si>
  <si>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</si>
  <si>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</si>
  <si>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</si>
  <si>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</si>
  <si>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</si>
  <si>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</si>
  <si>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</si>
  <si>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</si>
  <si>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</si>
  <si>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</si>
  <si>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</si>
  <si>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</si>
  <si>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</si>
  <si>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</si>
  <si>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</si>
  <si>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</si>
  <si>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</si>
  <si>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</si>
  <si>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</si>
  <si>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</si>
  <si>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</si>
  <si>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</si>
  <si>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</si>
  <si>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</si>
  <si>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</si>
  <si>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</si>
  <si>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</si>
  <si>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</si>
  <si>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</si>
  <si>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</si>
  <si>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</si>
  <si>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</si>
  <si>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</si>
  <si>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</si>
  <si>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</si>
  <si>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</si>
  <si>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</si>
  <si>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</si>
  <si>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</si>
  <si>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</si>
  <si>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</si>
  <si>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</si>
  <si>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</si>
  <si>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</si>
  <si>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</si>
  <si>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</si>
  <si>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</si>
  <si>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</si>
  <si>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</si>
  <si>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</si>
  <si>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</si>
  <si>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</si>
  <si>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</si>
  <si>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</si>
  <si>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</si>
  <si>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</si>
  <si>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</si>
  <si>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</si>
  <si>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</si>
  <si>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</si>
  <si>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</si>
  <si>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</si>
  <si>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</si>
  <si>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</si>
  <si>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</si>
  <si>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</si>
  <si>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</si>
  <si>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</si>
  <si>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</si>
  <si>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</si>
  <si>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</si>
  <si>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</si>
  <si>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</si>
  <si>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</si>
  <si>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</si>
  <si>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</si>
  <si>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</si>
  <si>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</si>
  <si>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</si>
  <si>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</si>
  <si>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</si>
  <si>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</si>
  <si>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</si>
  <si>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</si>
  <si>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</si>
  <si>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</si>
  <si>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</si>
  <si>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</si>
  <si>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</si>
  <si>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</si>
  <si>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</si>
  <si>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</si>
  <si>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</si>
  <si>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</si>
  <si>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</si>
  <si>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</si>
  <si>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</si>
  <si>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</si>
  <si>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</si>
  <si>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</si>
  <si>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</si>
  <si>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</si>
  <si>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</si>
  <si>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</si>
  <si>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</si>
  <si>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</si>
  <si>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</si>
  <si>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</si>
  <si>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</si>
  <si>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</si>
  <si>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</si>
  <si>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</si>
  <si>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</si>
  <si>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</si>
  <si>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</si>
  <si>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</si>
  <si>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</si>
  <si>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</si>
  <si>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</si>
  <si>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</si>
  <si>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</si>
  <si>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</si>
  <si>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</si>
  <si>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</si>
  <si>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</si>
  <si>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</si>
  <si>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</si>
  <si>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</si>
  <si>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</si>
  <si>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</si>
  <si>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</si>
  <si>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</si>
  <si>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</si>
  <si>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</si>
  <si>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</si>
  <si>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</si>
  <si>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</si>
  <si>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</si>
  <si>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</si>
  <si>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</si>
  <si>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</si>
  <si>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</si>
  <si>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</si>
  <si>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</si>
  <si>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</si>
  <si>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</si>
  <si>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</si>
  <si>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</si>
  <si>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</si>
  <si>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</si>
  <si>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</si>
  <si>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</si>
  <si>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</si>
  <si>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</si>
  <si>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</si>
  <si>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</si>
  <si>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</si>
  <si>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</si>
  <si>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</si>
  <si>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</si>
  <si>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</si>
  <si>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</si>
  <si>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</si>
  <si>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</si>
  <si>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</si>
  <si>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</si>
  <si>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</si>
  <si>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</si>
  <si>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</si>
  <si>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</si>
  <si>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</si>
  <si>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</si>
  <si>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</si>
  <si>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</si>
  <si>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</si>
  <si>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</si>
  <si>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</si>
  <si>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</si>
  <si>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</si>
  <si>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</si>
  <si>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</si>
  <si>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</si>
  <si>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</si>
  <si>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</si>
  <si>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</si>
  <si>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</si>
  <si>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</si>
  <si>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</si>
  <si>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</si>
  <si>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</si>
  <si>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</si>
  <si>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</si>
  <si>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</si>
  <si>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</si>
  <si>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</si>
  <si>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</si>
  <si>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</si>
  <si>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</si>
  <si>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</si>
  <si>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</si>
  <si>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</si>
  <si>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</si>
  <si>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</si>
  <si>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</si>
  <si>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</si>
  <si>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</si>
  <si>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</si>
  <si>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</si>
  <si>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</si>
  <si>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</si>
  <si>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</si>
  <si>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</si>
  <si>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</si>
  <si>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</si>
  <si>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</si>
  <si>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</si>
  <si>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</si>
  <si>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</si>
  <si>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</si>
  <si>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</si>
  <si>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</si>
  <si>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</si>
  <si>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</si>
  <si>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</si>
  <si>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</si>
  <si>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</si>
  <si>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</si>
  <si>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</si>
  <si>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</si>
  <si>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</si>
  <si>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</si>
  <si>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</si>
  <si>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</si>
  <si>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</si>
  <si>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</si>
  <si>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</si>
  <si>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</si>
  <si>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</si>
  <si>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</si>
  <si>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</si>
  <si>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</si>
  <si>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</si>
  <si>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</si>
  <si>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</si>
  <si>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</si>
  <si>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</si>
  <si>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</si>
  <si>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</si>
  <si>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</si>
  <si>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</si>
  <si>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</si>
  <si>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</si>
  <si>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</si>
  <si>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</si>
  <si>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</si>
  <si>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</si>
  <si>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</si>
  <si>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</si>
  <si>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</si>
  <si>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</si>
  <si>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</si>
  <si>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</si>
  <si>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</si>
  <si>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</si>
  <si>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</si>
  <si>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</si>
  <si>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</si>
  <si>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</si>
  <si>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</si>
  <si>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</si>
  <si>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</si>
  <si>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</si>
  <si>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</si>
  <si>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</si>
  <si>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</si>
  <si>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</si>
  <si>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</si>
  <si>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</si>
  <si>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</si>
  <si>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</si>
  <si>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</si>
  <si>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</si>
  <si>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</si>
  <si>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</si>
  <si>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</si>
  <si>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</si>
  <si>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</si>
  <si>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</si>
  <si>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</si>
  <si>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</si>
  <si>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</si>
  <si>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</si>
  <si>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</si>
  <si>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</si>
  <si>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</si>
  <si>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</si>
  <si>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</si>
  <si>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</si>
  <si>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</si>
  <si>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</si>
  <si>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</si>
  <si>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</si>
  <si>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</si>
  <si>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</si>
  <si>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</si>
  <si>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</si>
  <si>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</si>
  <si>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</si>
  <si>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</si>
  <si>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</si>
  <si>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</si>
  <si>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</si>
  <si>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</si>
  <si>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</si>
  <si>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</si>
  <si>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</si>
  <si>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</si>
  <si>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</si>
  <si>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</si>
  <si>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</si>
  <si>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</si>
  <si>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</si>
  <si>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</si>
  <si>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</si>
  <si>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</si>
  <si>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</si>
  <si>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</si>
  <si>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</si>
  <si>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</si>
  <si>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</si>
  <si>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</si>
  <si>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</si>
  <si>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</si>
  <si>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</si>
  <si>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</si>
  <si>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</si>
  <si>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</si>
  <si>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</si>
  <si>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</si>
  <si>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</si>
  <si>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</si>
  <si>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</si>
  <si>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</si>
  <si>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</si>
  <si>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</si>
  <si>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</si>
  <si>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</si>
  <si>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</si>
  <si>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</si>
  <si>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</si>
  <si>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</si>
  <si>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</si>
  <si>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</si>
  <si>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</si>
  <si>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</si>
  <si>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</si>
  <si>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</si>
  <si>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</si>
  <si>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</si>
  <si>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</si>
  <si>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</si>
  <si>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</si>
  <si>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</si>
  <si>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</si>
  <si>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</si>
  <si>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</si>
  <si>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</si>
  <si>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</si>
  <si>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</si>
  <si>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</si>
  <si>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</si>
  <si>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</si>
  <si>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</si>
  <si>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</si>
  <si>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</si>
  <si>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</si>
  <si>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</si>
  <si>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</si>
  <si>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</si>
  <si>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</si>
  <si>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</si>
  <si>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</si>
  <si>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</si>
  <si>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</si>
  <si>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</si>
  <si>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</si>
  <si>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</si>
  <si>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</si>
  <si>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</si>
  <si>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</si>
  <si>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</si>
  <si>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</si>
  <si>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</si>
  <si>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</si>
  <si>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</si>
  <si>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</si>
  <si>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</si>
  <si>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</si>
  <si>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</si>
  <si>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</si>
  <si>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</si>
  <si>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</si>
  <si>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</si>
  <si>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</si>
  <si>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</si>
  <si>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</si>
  <si>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</si>
  <si>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</si>
  <si>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</si>
  <si>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</si>
  <si>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</si>
  <si>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</si>
  <si>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</si>
  <si>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</si>
  <si>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</si>
  <si>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</si>
  <si>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</si>
  <si>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</si>
  <si>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</si>
  <si>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</si>
  <si>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</si>
  <si>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</si>
  <si>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</si>
  <si>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</si>
  <si>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</si>
  <si>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</si>
  <si>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</si>
  <si>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</si>
  <si>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</si>
  <si>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</si>
  <si>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</si>
  <si>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</si>
  <si>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</si>
  <si>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</si>
  <si>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</si>
  <si>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</si>
  <si>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</si>
  <si>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</si>
  <si>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</si>
  <si>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</si>
  <si>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</si>
  <si>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</si>
  <si>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</si>
  <si>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</si>
  <si>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</si>
  <si>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</si>
  <si>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</si>
  <si>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</si>
  <si>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</si>
  <si>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</si>
  <si>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</si>
  <si>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</si>
  <si>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</si>
  <si>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</si>
  <si>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</si>
  <si>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</si>
  <si>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</si>
  <si>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</si>
  <si>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</si>
  <si>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</si>
  <si>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</si>
  <si>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</si>
  <si>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</si>
  <si>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</si>
  <si>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</si>
  <si>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</si>
  <si>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</si>
  <si>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</si>
  <si>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</si>
  <si>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</si>
  <si>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</si>
  <si>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</si>
  <si>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</si>
  <si>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</si>
  <si>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</si>
  <si>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</si>
  <si>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</si>
  <si>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</si>
  <si>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</si>
  <si>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</si>
  <si>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</si>
  <si>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</si>
  <si>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</si>
  <si>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</si>
  <si>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</si>
  <si>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</si>
  <si>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</si>
  <si>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</si>
  <si>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</si>
  <si>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</si>
  <si>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</si>
  <si>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</si>
  <si>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</si>
  <si>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</si>
  <si>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</si>
  <si>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</si>
  <si>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</si>
  <si>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</si>
  <si>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</si>
  <si>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</si>
  <si>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</si>
  <si>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</si>
  <si>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</si>
  <si>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</si>
  <si>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</si>
  <si>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</si>
  <si>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</si>
  <si>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</si>
  <si>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</si>
  <si>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</si>
  <si>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</si>
  <si>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</si>
  <si>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</si>
  <si>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</si>
  <si>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</si>
  <si>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</si>
  <si>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</si>
  <si>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</si>
  <si>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</si>
  <si>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</si>
  <si>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</si>
  <si>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</si>
  <si>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</si>
  <si>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</si>
  <si>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</si>
  <si>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</si>
  <si>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</si>
  <si>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</si>
  <si>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</si>
  <si>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</si>
  <si>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</si>
  <si>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</si>
  <si>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</si>
  <si>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</si>
  <si>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</si>
  <si>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</si>
  <si>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</si>
  <si>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</si>
  <si>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</si>
  <si>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</si>
  <si>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</si>
  <si>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</si>
  <si>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</si>
  <si>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</si>
  <si>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</si>
  <si>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</si>
  <si>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</si>
  <si>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</si>
  <si>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</si>
  <si>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</si>
  <si>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</si>
  <si>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</si>
  <si>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</si>
  <si>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</si>
  <si>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</si>
  <si>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</si>
  <si>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</si>
  <si>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</si>
  <si>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</si>
  <si>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</si>
  <si>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</si>
  <si>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</si>
  <si>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</si>
  <si>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</si>
  <si>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</si>
  <si>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</si>
  <si>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</si>
  <si>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</si>
  <si>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</si>
  <si>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</si>
  <si>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</si>
  <si>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</si>
  <si>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</si>
  <si>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</si>
  <si>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</si>
  <si>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</si>
  <si>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</si>
  <si>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</si>
  <si>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</si>
  <si>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</si>
  <si>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</si>
  <si>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</si>
  <si>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</si>
  <si>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</si>
  <si>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</si>
  <si>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</si>
  <si>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</si>
  <si>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</si>
  <si>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</si>
  <si>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</si>
  <si>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</si>
  <si>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</si>
  <si>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</si>
  <si>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</si>
  <si>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</si>
  <si>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</si>
  <si>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</si>
  <si>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</si>
  <si>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</si>
  <si>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</si>
  <si>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</si>
  <si>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</si>
  <si>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</si>
  <si>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</si>
  <si>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</si>
  <si>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</si>
  <si>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</si>
  <si>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</si>
  <si>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</si>
  <si>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</si>
  <si>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</si>
  <si>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</si>
  <si>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</si>
  <si>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</si>
  <si>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</si>
  <si>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</si>
  <si>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</si>
  <si>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</si>
  <si>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</si>
  <si>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</si>
  <si>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</si>
  <si>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</si>
  <si>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</si>
  <si>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</si>
  <si>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</si>
  <si>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</si>
  <si>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</si>
  <si>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</si>
  <si>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</si>
  <si>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</si>
  <si>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</si>
  <si>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</si>
  <si>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</si>
  <si>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</si>
  <si>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</si>
  <si>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</si>
  <si>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</si>
  <si>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</si>
  <si>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</si>
  <si>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</si>
  <si>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</si>
  <si>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</si>
  <si>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</si>
  <si>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</si>
  <si>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</si>
  <si>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</si>
  <si>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</si>
  <si>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</si>
  <si>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</si>
  <si>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</si>
  <si>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</si>
  <si>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</si>
  <si>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</si>
  <si>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</si>
  <si>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</si>
  <si>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</si>
  <si>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</si>
  <si>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</si>
  <si>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</si>
  <si>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</si>
  <si>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</si>
  <si>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</si>
  <si>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</si>
  <si>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</si>
  <si>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</si>
  <si>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</si>
  <si>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</si>
  <si>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</si>
  <si>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</si>
  <si>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</si>
  <si>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</si>
  <si>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</si>
  <si>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</si>
  <si>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</si>
  <si>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</si>
  <si>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</si>
  <si>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</si>
  <si>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</si>
  <si>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</si>
  <si>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</si>
  <si>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</si>
  <si>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</si>
  <si>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</si>
  <si>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</si>
  <si>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</si>
  <si>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</si>
  <si>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</si>
  <si>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</si>
  <si>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</si>
  <si>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</si>
  <si>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</si>
  <si>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</si>
  <si>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</si>
  <si>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</si>
  <si>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</si>
  <si>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</si>
  <si>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</si>
  <si>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</si>
  <si>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</si>
  <si>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</si>
  <si>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</si>
  <si>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</si>
  <si>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</si>
  <si>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</si>
  <si>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</si>
  <si>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</si>
  <si>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</si>
  <si>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</si>
  <si>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</si>
  <si>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</si>
  <si>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</si>
  <si>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</si>
  <si>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</si>
  <si>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</si>
  <si>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</si>
  <si>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</si>
  <si>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</si>
  <si>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</si>
  <si>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</si>
  <si>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</si>
  <si>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</si>
  <si>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</si>
  <si>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</si>
  <si>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</si>
  <si>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</si>
  <si>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</si>
  <si>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</si>
  <si>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</si>
  <si>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</si>
  <si>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</si>
  <si>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</si>
  <si>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</si>
  <si>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</si>
  <si>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</si>
  <si>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</si>
  <si>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</si>
  <si>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</si>
  <si>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</si>
  <si>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</si>
  <si>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</si>
  <si>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</si>
  <si>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</si>
  <si>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</si>
  <si>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</si>
  <si>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</si>
  <si>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</si>
  <si>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</si>
  <si>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</si>
  <si>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</si>
  <si>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</si>
  <si>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</si>
  <si>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</si>
  <si>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</si>
  <si>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</si>
  <si>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</si>
  <si>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</si>
  <si>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</si>
  <si>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</si>
  <si>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</si>
  <si>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</si>
  <si>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</si>
  <si>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</si>
  <si>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</si>
  <si>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</si>
  <si>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</si>
  <si>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</si>
  <si>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</si>
  <si>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</si>
  <si>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</si>
  <si>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</si>
  <si>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</si>
  <si>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</si>
  <si>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</si>
  <si>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</si>
  <si>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</si>
  <si>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</si>
  <si>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</si>
  <si>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</si>
  <si>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</si>
  <si>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</si>
  <si>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</si>
  <si>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</si>
  <si>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</si>
  <si>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</si>
  <si>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</si>
  <si>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</si>
  <si>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</si>
  <si>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</si>
  <si>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</si>
  <si>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</si>
  <si>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</si>
  <si>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</si>
  <si>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</si>
  <si>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</si>
  <si>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</si>
  <si>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</si>
  <si>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</si>
  <si>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</si>
  <si>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</si>
  <si>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</si>
  <si>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</si>
  <si>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</si>
  <si>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</si>
  <si>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</si>
  <si>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</si>
  <si>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</si>
  <si>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</si>
  <si>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</si>
  <si>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</si>
  <si>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</si>
  <si>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</si>
  <si>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</si>
  <si>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</si>
  <si>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</si>
  <si>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</si>
  <si>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</si>
  <si>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</si>
  <si>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</si>
  <si>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</si>
  <si>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</si>
  <si>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</si>
  <si>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</si>
  <si>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</si>
  <si>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</si>
  <si>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</si>
  <si>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</si>
  <si>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</si>
  <si>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</si>
  <si>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</si>
  <si>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</si>
  <si>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</si>
  <si>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</si>
  <si>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</si>
  <si>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</si>
  <si>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</si>
  <si>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</si>
  <si>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</si>
  <si>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</si>
  <si>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</si>
  <si>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</si>
  <si>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</si>
  <si>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</si>
  <si>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</si>
  <si>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</si>
  <si>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</si>
  <si>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</si>
  <si>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</si>
  <si>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</si>
  <si>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</si>
  <si>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</si>
  <si>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</si>
  <si>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</si>
  <si>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</si>
  <si>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</si>
  <si>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</si>
  <si>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</si>
  <si>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</si>
  <si>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</si>
  <si>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</si>
  <si>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</si>
  <si>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</si>
  <si>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</si>
  <si>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</si>
  <si>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</si>
  <si>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</si>
  <si>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</si>
  <si>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</si>
  <si>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</si>
  <si>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</si>
  <si>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</si>
  <si>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</si>
  <si>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</si>
  <si>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</si>
  <si>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</si>
  <si>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</si>
  <si>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</si>
  <si>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</si>
  <si>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</si>
  <si>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</si>
  <si>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</si>
  <si>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</si>
  <si>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</si>
  <si>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</si>
  <si>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</si>
  <si>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</si>
  <si>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</si>
  <si>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</si>
  <si>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</si>
  <si>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</si>
  <si>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</si>
  <si>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</si>
  <si>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</si>
  <si>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</si>
  <si>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</si>
  <si>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</si>
  <si>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</si>
  <si>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</si>
  <si>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</si>
  <si>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</si>
  <si>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</si>
  <si>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</si>
  <si>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</si>
  <si>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</si>
  <si>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</si>
  <si>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</si>
  <si>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</si>
  <si>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</si>
  <si>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</si>
  <si>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</si>
  <si>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</si>
  <si>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</si>
  <si>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</si>
  <si>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</si>
  <si>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</si>
  <si>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</si>
  <si>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</si>
  <si>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</si>
  <si>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</si>
  <si>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</si>
  <si>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</si>
  <si>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</si>
  <si>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</si>
  <si>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</si>
  <si>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</si>
  <si>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</si>
  <si>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</si>
  <si>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</si>
  <si>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</si>
  <si>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</si>
  <si>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</si>
  <si>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</si>
  <si>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</si>
  <si>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</si>
  <si>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</si>
  <si>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</si>
  <si>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</si>
  <si>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</si>
  <si>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</si>
  <si>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</si>
  <si>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</si>
  <si>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</si>
  <si>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</si>
  <si>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</si>
  <si>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</si>
  <si>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</si>
  <si>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</si>
  <si>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</si>
  <si>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</si>
  <si>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</si>
  <si>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</si>
  <si>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</si>
  <si>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</si>
  <si>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</si>
  <si>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</si>
  <si>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</si>
  <si>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</si>
  <si>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</si>
  <si>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</si>
  <si>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</si>
  <si>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</si>
  <si>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</si>
  <si>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</si>
  <si>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</si>
  <si>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</si>
  <si>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</si>
  <si>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</si>
  <si>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</si>
  <si>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</si>
  <si>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</si>
  <si>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</si>
  <si>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</si>
  <si>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</si>
  <si>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</si>
  <si>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</si>
  <si>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</si>
  <si>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</si>
  <si>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</si>
  <si>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</si>
  <si>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</si>
  <si>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</si>
  <si>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</si>
  <si>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</si>
  <si>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</si>
  <si>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</si>
  <si>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</si>
  <si>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</si>
  <si>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</si>
  <si>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</si>
  <si>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</si>
  <si>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</si>
  <si>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</si>
  <si>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</si>
  <si>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</si>
  <si>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</si>
  <si>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</si>
  <si>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</si>
  <si>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</si>
  <si>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</si>
  <si>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</si>
  <si>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</si>
  <si>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</si>
  <si>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</si>
  <si>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</si>
  <si>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</si>
  <si>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</si>
  <si>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</si>
  <si>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</si>
  <si>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</si>
  <si>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</si>
  <si>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</si>
  <si>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</si>
  <si>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</si>
  <si>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</si>
  <si>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</si>
  <si>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</si>
  <si>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</si>
  <si>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</si>
  <si>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</si>
  <si>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</si>
  <si>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</si>
  <si>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</si>
  <si>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</si>
  <si>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</si>
  <si>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</si>
  <si>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</si>
  <si>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</si>
  <si>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</si>
  <si>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</si>
  <si>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</si>
  <si>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</si>
  <si>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</si>
  <si>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</si>
  <si>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</si>
  <si>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</si>
  <si>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</si>
  <si>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</si>
  <si>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</si>
  <si>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</si>
  <si>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</si>
  <si>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</si>
  <si>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</si>
  <si>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</si>
  <si>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</si>
  <si>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</si>
  <si>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</si>
  <si>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</si>
  <si>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</si>
  <si>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</si>
  <si>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</si>
  <si>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</si>
  <si>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</si>
  <si>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</si>
  <si>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</si>
  <si>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</si>
  <si>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</si>
  <si>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</si>
  <si>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</si>
  <si>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</si>
  <si>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</si>
  <si>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</si>
  <si>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</si>
  <si>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</si>
  <si>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</si>
  <si>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</si>
  <si>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</si>
  <si>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</si>
  <si>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</si>
  <si>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</si>
  <si>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</si>
  <si>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</si>
  <si>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</si>
  <si>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</si>
  <si>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</si>
  <si>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</si>
  <si>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</si>
  <si>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</si>
  <si>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</si>
  <si>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</si>
  <si>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</si>
  <si>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</si>
  <si>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</si>
  <si>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</si>
  <si>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</si>
  <si>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</si>
  <si>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</si>
  <si>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</si>
  <si>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</si>
  <si>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</si>
  <si>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</si>
  <si>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</si>
  <si>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</si>
  <si>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</si>
  <si>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</si>
  <si>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</si>
  <si>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</si>
  <si>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</si>
  <si>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</si>
  <si>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</si>
  <si>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</si>
  <si>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</si>
  <si>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</si>
  <si>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</si>
  <si>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</si>
  <si>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</si>
  <si>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</si>
  <si>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</si>
  <si>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</si>
  <si>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</si>
  <si>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</si>
  <si>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</si>
  <si>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</si>
  <si>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</si>
  <si>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</si>
  <si>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</si>
  <si>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</si>
  <si>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</si>
  <si>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</si>
  <si>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</si>
  <si>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</si>
  <si>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</si>
  <si>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</si>
  <si>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</si>
  <si>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</si>
  <si>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</si>
  <si>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</si>
  <si>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</si>
  <si>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</si>
  <si>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</si>
  <si>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</si>
  <si>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</si>
  <si>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</si>
  <si>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</si>
  <si>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</si>
  <si>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</si>
  <si>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</si>
  <si>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</si>
  <si>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</si>
  <si>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</si>
  <si>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</si>
  <si>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</si>
  <si>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</si>
  <si>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</si>
  <si>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</si>
  <si>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</si>
  <si>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</si>
  <si>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</si>
  <si>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</si>
  <si>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</si>
  <si>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</si>
  <si>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</si>
  <si>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</si>
  <si>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</si>
  <si>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</si>
  <si>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</si>
  <si>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</si>
  <si>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</si>
  <si>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</si>
  <si>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</si>
  <si>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</si>
  <si>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</si>
  <si>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</si>
  <si>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</si>
  <si>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</si>
  <si>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</si>
  <si>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</si>
  <si>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</si>
  <si>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</si>
  <si>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</si>
  <si>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</si>
  <si>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</si>
  <si>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</si>
  <si>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</si>
  <si>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</si>
  <si>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</si>
  <si>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</si>
  <si>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</si>
  <si>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</si>
  <si>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</si>
  <si>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</si>
  <si>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</si>
  <si>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</si>
  <si>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</si>
  <si>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</si>
  <si>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</si>
  <si>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</si>
  <si>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</si>
  <si>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</si>
  <si>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</si>
  <si>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</si>
  <si>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</si>
  <si>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</si>
  <si>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</si>
  <si>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</si>
  <si>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</si>
  <si>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</si>
  <si>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</si>
  <si>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</si>
  <si>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</si>
  <si>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</si>
  <si>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</si>
  <si>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</si>
  <si>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</si>
  <si>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</si>
  <si>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</si>
  <si>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</si>
  <si>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</si>
  <si>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</si>
  <si>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</si>
  <si>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</si>
  <si>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</si>
  <si>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</si>
  <si>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</si>
  <si>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</si>
  <si>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</si>
  <si>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</si>
  <si>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</si>
  <si>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</si>
  <si>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</si>
  <si>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</si>
  <si>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</si>
  <si>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</si>
  <si>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</si>
  <si>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</si>
  <si>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</si>
  <si>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</si>
  <si>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</si>
  <si>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</si>
  <si>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</si>
  <si>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</si>
  <si>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</si>
  <si>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</si>
  <si>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</si>
  <si>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</si>
  <si>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</si>
  <si>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</si>
  <si>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</si>
  <si>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</si>
  <si>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</si>
  <si>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</si>
  <si>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</si>
  <si>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</si>
  <si>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</si>
  <si>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</si>
  <si>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</si>
  <si>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</si>
  <si>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</si>
  <si>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</si>
  <si>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</si>
  <si>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</si>
  <si>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</si>
  <si>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</si>
  <si>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</si>
  <si>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</si>
  <si>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</si>
  <si>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</si>
  <si>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</si>
  <si>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</si>
  <si>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</si>
  <si>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</si>
  <si>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</si>
  <si>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</si>
  <si>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</si>
  <si>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</si>
  <si>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</si>
  <si>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</si>
  <si>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</si>
  <si>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</si>
  <si>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</si>
  <si>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</si>
  <si>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</si>
  <si>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</si>
  <si>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</si>
  <si>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</si>
  <si>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</si>
  <si>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</si>
  <si>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</si>
  <si>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</si>
  <si>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</si>
  <si>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</si>
  <si>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</si>
  <si>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</si>
  <si>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</si>
  <si>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</si>
  <si>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</si>
  <si>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</si>
  <si>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</si>
  <si>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</si>
  <si>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</si>
  <si>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</si>
  <si>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</si>
  <si>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</si>
  <si>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</si>
  <si>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</si>
  <si>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</si>
  <si>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</si>
  <si>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</si>
  <si>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</si>
  <si>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</si>
  <si>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</si>
  <si>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</si>
  <si>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</si>
  <si>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</si>
  <si>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</si>
  <si>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</si>
  <si>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</si>
  <si>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</si>
  <si>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</si>
  <si>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</si>
  <si>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</si>
  <si>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</si>
  <si>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</si>
  <si>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</si>
  <si>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</si>
  <si>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</si>
  <si>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</si>
  <si>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</si>
  <si>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</si>
  <si>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</si>
  <si>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</si>
  <si>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</si>
  <si>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</si>
  <si>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</si>
  <si>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</si>
  <si>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</si>
  <si>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</si>
  <si>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</si>
  <si>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</si>
  <si>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</si>
  <si>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</si>
  <si>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</si>
  <si>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</si>
  <si>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</si>
  <si>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</si>
  <si>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</si>
  <si>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</si>
  <si>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</si>
  <si>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</si>
  <si>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</si>
  <si>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</si>
  <si>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</si>
  <si>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</si>
  <si>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</si>
  <si>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</si>
  <si>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</si>
  <si>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</si>
  <si>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</si>
  <si>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</si>
  <si>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</si>
  <si>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</si>
  <si>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</si>
  <si>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</si>
  <si>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</si>
  <si>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</si>
  <si>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</si>
  <si>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</si>
  <si>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</si>
  <si>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</si>
  <si>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</si>
  <si>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</si>
  <si>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</si>
  <si>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</si>
  <si>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</si>
  <si>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</si>
  <si>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</si>
  <si>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</si>
  <si>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</si>
  <si>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</si>
  <si>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</si>
  <si>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</si>
  <si>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</si>
  <si>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</si>
  <si>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</si>
  <si>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</si>
  <si>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</si>
  <si>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</si>
  <si>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</si>
  <si>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</si>
  <si>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</si>
  <si>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</si>
  <si>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</si>
  <si>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</si>
  <si>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</si>
  <si>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</si>
  <si>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</si>
  <si>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</si>
  <si>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</si>
  <si>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</si>
  <si>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</si>
  <si>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</si>
  <si>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</si>
  <si>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</si>
  <si>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</si>
  <si>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</si>
  <si>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</si>
  <si>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</si>
  <si>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</si>
  <si>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</si>
  <si>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</si>
  <si>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</si>
  <si>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</si>
  <si>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</si>
  <si>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</si>
  <si>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</si>
  <si>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</si>
  <si>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</si>
  <si>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</si>
  <si>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</si>
  <si>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</si>
  <si>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</si>
  <si>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</si>
  <si>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</si>
  <si>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</si>
  <si>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</si>
  <si>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</si>
  <si>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</si>
  <si>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</si>
  <si>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</si>
  <si>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</si>
  <si>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</si>
  <si>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</si>
  <si>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</si>
  <si>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</si>
  <si>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</si>
  <si>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</si>
  <si>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</si>
  <si>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</si>
  <si>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</si>
  <si>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</si>
  <si>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</si>
  <si>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</si>
  <si>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</si>
  <si>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</si>
  <si>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</si>
  <si>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</si>
  <si>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</si>
  <si>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</si>
  <si>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</si>
  <si>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</si>
  <si>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</si>
  <si>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</si>
  <si>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</si>
  <si>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</si>
  <si>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</si>
  <si>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</si>
  <si>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</si>
  <si>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</si>
  <si>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</si>
  <si>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</si>
  <si>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</si>
  <si>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</si>
  <si>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</si>
  <si>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</si>
  <si>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</si>
  <si>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</si>
  <si>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</si>
  <si>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</si>
  <si>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</si>
  <si>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</si>
  <si>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</si>
  <si>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</si>
  <si>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</si>
  <si>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</si>
  <si>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</si>
  <si>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</si>
  <si>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</si>
  <si>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</si>
  <si>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</si>
  <si>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</si>
  <si>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</si>
  <si>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</si>
  <si>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</si>
  <si>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</si>
  <si>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</si>
  <si>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</si>
  <si>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</si>
  <si>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</si>
  <si>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</si>
  <si>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</si>
  <si>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</si>
  <si>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</si>
  <si>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</si>
  <si>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</si>
  <si>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</si>
  <si>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</si>
  <si>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</si>
  <si>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</si>
  <si>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</si>
  <si>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</si>
  <si>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</si>
  <si>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</si>
  <si>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</si>
  <si>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</si>
  <si>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</si>
  <si>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</si>
  <si>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</si>
  <si>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</si>
  <si>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</si>
  <si>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</si>
  <si>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</si>
  <si>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</si>
  <si>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</si>
  <si>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</si>
  <si>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</si>
  <si>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</si>
  <si>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</si>
  <si>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</si>
  <si>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</si>
  <si>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</si>
  <si>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</si>
  <si>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</si>
  <si>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</si>
  <si>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</si>
  <si>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</si>
  <si>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</si>
  <si>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</si>
  <si>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</si>
  <si>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</si>
  <si>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</si>
  <si>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</si>
  <si>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</si>
  <si>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</si>
  <si>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</si>
  <si>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</si>
  <si>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</si>
  <si>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</si>
  <si>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</si>
  <si>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</si>
  <si>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</si>
  <si>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</si>
  <si>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</si>
  <si>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</si>
  <si>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</si>
  <si>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</si>
  <si>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</si>
  <si>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</si>
  <si>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</si>
  <si>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</si>
  <si>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</si>
  <si>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</si>
  <si>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</si>
  <si>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</si>
  <si>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</si>
  <si>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</si>
  <si>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</si>
  <si>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</si>
  <si>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</si>
  <si>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</si>
  <si>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</si>
  <si>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</si>
  <si>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</si>
  <si>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</si>
  <si>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</si>
  <si>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</si>
  <si>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</si>
  <si>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</si>
  <si>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</si>
  <si>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</si>
  <si>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</si>
  <si>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</si>
  <si>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</si>
  <si>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</si>
  <si>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</si>
  <si>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</si>
  <si>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</si>
  <si>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</si>
  <si>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</si>
  <si>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</si>
  <si>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</si>
  <si>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</si>
  <si>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</si>
  <si>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</si>
  <si>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</si>
  <si>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</si>
  <si>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</si>
  <si>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</si>
  <si>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</si>
  <si>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</si>
  <si>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</si>
  <si>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</si>
  <si>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</si>
  <si>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</si>
  <si>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</si>
  <si>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</si>
  <si>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</si>
  <si>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</si>
  <si>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</si>
  <si>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</si>
  <si>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</si>
  <si>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</si>
  <si>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</si>
  <si>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</si>
  <si>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</si>
  <si>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</si>
  <si>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</si>
  <si>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</si>
  <si>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</si>
  <si>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</si>
  <si>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</si>
  <si>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</si>
  <si>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</si>
  <si>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</si>
  <si>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</si>
  <si>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</si>
  <si>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</si>
  <si>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</si>
  <si>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</si>
  <si>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</si>
  <si>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</si>
  <si>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</si>
  <si>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</si>
  <si>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</si>
  <si>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</si>
  <si>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</si>
  <si>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</si>
  <si>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</si>
  <si>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</si>
  <si>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</si>
  <si>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</si>
  <si>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</si>
  <si>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</si>
  <si>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</si>
  <si>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</si>
  <si>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</si>
  <si>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</si>
  <si>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</si>
  <si>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</si>
  <si>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</si>
  <si>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</si>
  <si>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</si>
  <si>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</si>
  <si>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</si>
  <si>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</si>
  <si>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</si>
  <si>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</si>
  <si>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</si>
  <si>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</si>
  <si>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</si>
  <si>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</si>
  <si>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</si>
  <si>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</si>
  <si>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</si>
  <si>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</si>
  <si>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</si>
  <si>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</si>
  <si>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</si>
  <si>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</si>
  <si>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</si>
  <si>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</si>
  <si>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</si>
  <si>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</si>
  <si>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</si>
  <si>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</si>
  <si>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</si>
  <si>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</si>
  <si>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</si>
  <si>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</si>
  <si>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</si>
  <si>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</si>
  <si>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</si>
  <si>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</si>
  <si>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</si>
  <si>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</si>
  <si>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</si>
  <si>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</si>
  <si>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</si>
  <si>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</si>
  <si>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</si>
  <si>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</si>
  <si>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</si>
  <si>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</si>
  <si>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</si>
  <si>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</si>
  <si>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</si>
  <si>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</si>
  <si>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</si>
  <si>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</si>
  <si>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</si>
  <si>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</si>
  <si>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</si>
  <si>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</si>
  <si>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</si>
  <si>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</si>
  <si>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</si>
  <si>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</si>
  <si>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</si>
  <si>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</si>
  <si>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</si>
  <si>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</si>
  <si>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</si>
  <si>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</si>
  <si>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</si>
  <si>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</si>
  <si>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</si>
  <si>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</si>
  <si>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</si>
  <si>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</si>
  <si>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</si>
  <si>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</si>
  <si>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</si>
  <si>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</si>
  <si>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</si>
  <si>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</si>
  <si>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</si>
  <si>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</si>
  <si>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</si>
  <si>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</si>
  <si>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</si>
  <si>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</si>
  <si>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</si>
  <si>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</si>
  <si>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</si>
  <si>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</si>
  <si>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</si>
  <si>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</si>
  <si>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</si>
  <si>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</si>
  <si>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</si>
  <si>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</si>
  <si>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</si>
  <si>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</si>
  <si>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</si>
  <si>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</si>
  <si>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</si>
  <si>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</si>
  <si>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</si>
  <si>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</si>
  <si>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</si>
  <si>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</si>
  <si>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</si>
  <si>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</si>
  <si>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</si>
  <si>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</si>
  <si>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</si>
  <si>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</si>
  <si>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</si>
  <si>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</si>
  <si>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</si>
  <si>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</si>
  <si>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</si>
  <si>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</si>
  <si>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</si>
  <si>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</si>
  <si>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</si>
  <si>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</si>
  <si>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</si>
  <si>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</si>
  <si>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</si>
  <si>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</si>
  <si>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</si>
  <si>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</si>
  <si>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</si>
  <si>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</si>
  <si>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</si>
  <si>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</si>
  <si>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</si>
  <si>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</si>
  <si>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</si>
  <si>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</si>
  <si>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</si>
  <si>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</si>
  <si>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</si>
  <si>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</si>
  <si>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</si>
  <si>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</si>
  <si>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</si>
  <si>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</si>
  <si>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</si>
  <si>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</si>
  <si>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</si>
  <si>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</si>
  <si>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</si>
  <si>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</si>
  <si>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</si>
  <si>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</si>
  <si>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</si>
  <si>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</si>
  <si>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</si>
  <si>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</si>
  <si>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</si>
  <si>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</si>
  <si>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</si>
  <si>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</si>
  <si>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</si>
  <si>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</si>
  <si>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</si>
  <si>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</si>
  <si>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</si>
  <si>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</si>
  <si>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</si>
  <si>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</si>
  <si>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</si>
  <si>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</si>
  <si>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</si>
  <si>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</si>
  <si>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</si>
  <si>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</si>
  <si>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</si>
  <si>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</si>
  <si>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</si>
  <si>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</si>
  <si>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</si>
  <si>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</si>
  <si>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</si>
  <si>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</si>
  <si>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</si>
  <si>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</si>
  <si>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</si>
  <si>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</si>
  <si>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</si>
  <si>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</si>
  <si>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</si>
  <si>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</si>
  <si>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</si>
  <si>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</si>
  <si>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</si>
  <si>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</si>
  <si>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</si>
  <si>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</si>
  <si>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</si>
  <si>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</si>
  <si>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</si>
  <si>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</si>
  <si>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</si>
  <si>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</si>
  <si>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</si>
  <si>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</si>
  <si>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</si>
  <si>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</si>
  <si>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</si>
  <si>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</si>
  <si>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</si>
  <si>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</si>
  <si>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</si>
  <si>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</si>
  <si>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</si>
  <si>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</si>
  <si>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</si>
  <si>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</si>
  <si>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</si>
  <si>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</si>
  <si>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</si>
  <si>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</si>
  <si>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</si>
  <si>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</si>
  <si>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</si>
  <si>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</si>
  <si>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</si>
  <si>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</si>
  <si>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</si>
  <si>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</si>
  <si>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</si>
  <si>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</si>
  <si>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</si>
  <si>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</si>
  <si>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</si>
  <si>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</si>
  <si>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</si>
  <si>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</si>
  <si>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</si>
  <si>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</si>
  <si>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</si>
  <si>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</si>
  <si>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</si>
  <si>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</si>
  <si>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</si>
  <si>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</si>
  <si>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</si>
  <si>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</si>
  <si>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</si>
  <si>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</si>
  <si>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</si>
  <si>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</si>
  <si>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</si>
  <si>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</si>
  <si>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</si>
  <si>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</si>
  <si>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</si>
  <si>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</si>
  <si>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</si>
  <si>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</si>
  <si>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</si>
  <si>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</si>
  <si>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</si>
  <si>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</si>
  <si>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</si>
  <si>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</si>
  <si>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</si>
  <si>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</si>
  <si>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</si>
  <si>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</si>
  <si>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</si>
  <si>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</si>
  <si>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</si>
  <si>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</si>
  <si>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</si>
  <si>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</si>
  <si>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</si>
  <si>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</si>
  <si>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</si>
  <si>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</si>
  <si>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</si>
  <si>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</si>
  <si>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</si>
  <si>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</si>
  <si>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</si>
  <si>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</si>
  <si>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</si>
  <si>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</si>
  <si>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</si>
  <si>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</si>
  <si>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</si>
  <si>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</si>
  <si>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</si>
  <si>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</si>
  <si>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</si>
  <si>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</si>
  <si>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</si>
  <si>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</si>
  <si>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</si>
  <si>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</si>
  <si>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</si>
  <si>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</si>
  <si>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</si>
  <si>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</si>
  <si>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</si>
  <si>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</si>
  <si>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</si>
  <si>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</si>
  <si>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</si>
  <si>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</si>
  <si>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</si>
  <si>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</si>
  <si>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</si>
  <si>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</si>
  <si>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</si>
  <si>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</si>
  <si>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</si>
  <si>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</si>
  <si>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</si>
  <si>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</si>
  <si>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</si>
  <si>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</si>
  <si>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</si>
  <si>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</si>
  <si>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</si>
  <si>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</si>
  <si>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</si>
  <si>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</si>
  <si>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</si>
  <si>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</si>
  <si>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</si>
  <si>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</si>
  <si>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</si>
  <si>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</si>
  <si>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</si>
  <si>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</si>
  <si>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</si>
  <si>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</si>
  <si>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</si>
  <si>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</si>
  <si>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</si>
  <si>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</si>
  <si>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</si>
  <si>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</si>
  <si>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</si>
  <si>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</si>
  <si>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</si>
  <si>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</si>
  <si>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</si>
  <si>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</si>
  <si>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</si>
  <si>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</si>
  <si>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</si>
  <si>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</si>
  <si>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</si>
  <si>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</si>
  <si>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</si>
  <si>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</si>
  <si>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</si>
  <si>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</si>
  <si>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</si>
  <si>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</si>
  <si>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</si>
  <si>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</si>
  <si>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</si>
  <si>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</si>
  <si>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</si>
  <si>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</si>
  <si>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</si>
  <si>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</si>
  <si>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</si>
  <si>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</si>
  <si>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</si>
  <si>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</si>
  <si>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</si>
  <si>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</si>
  <si>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</si>
  <si>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</si>
  <si>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</si>
  <si>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</si>
  <si>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</si>
  <si>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</si>
  <si>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</si>
  <si>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</si>
  <si>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</si>
  <si>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</si>
  <si>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</si>
  <si>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</si>
  <si>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</si>
  <si>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</si>
  <si>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</si>
  <si>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</si>
  <si>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</si>
  <si>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</si>
  <si>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</si>
  <si>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</si>
  <si>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</si>
  <si>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</si>
  <si>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</si>
  <si>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</si>
  <si>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</si>
  <si>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</si>
  <si>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</si>
  <si>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</si>
  <si>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</si>
  <si>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</si>
  <si>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</si>
  <si>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</si>
  <si>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</si>
  <si>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</si>
  <si>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</si>
  <si>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</si>
  <si>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</si>
  <si>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</si>
  <si>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</si>
  <si>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</si>
  <si>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</si>
  <si>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</si>
  <si>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</si>
  <si>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</si>
  <si>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</si>
  <si>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</si>
  <si>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</si>
  <si>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</si>
  <si>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</si>
  <si>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</si>
  <si>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</si>
  <si>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</si>
  <si>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</si>
  <si>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</si>
  <si>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</si>
  <si>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</si>
  <si>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</si>
  <si>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</si>
  <si>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</si>
  <si>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</si>
  <si>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</si>
  <si>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</si>
  <si>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</si>
  <si>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</si>
  <si>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</si>
  <si>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</si>
  <si>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</si>
  <si>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</si>
  <si>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</si>
  <si>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</si>
  <si>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</si>
  <si>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</si>
  <si>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</si>
  <si>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</si>
  <si>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</si>
  <si>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</si>
  <si>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</si>
  <si>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</si>
  <si>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</si>
  <si>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</si>
  <si>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</si>
  <si>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</si>
  <si>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</si>
  <si>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</si>
  <si>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</si>
  <si>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</si>
  <si>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</si>
  <si>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</si>
  <si>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</si>
  <si>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</si>
  <si>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</si>
  <si>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</si>
  <si>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</si>
  <si>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</si>
  <si>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</si>
  <si>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</si>
  <si>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</si>
  <si>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</si>
  <si>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</si>
  <si>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</si>
  <si>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</si>
  <si>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</si>
  <si>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</si>
  <si>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</si>
  <si>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</si>
  <si>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</si>
  <si>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</si>
  <si>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</si>
  <si>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</si>
  <si>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</si>
  <si>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</si>
  <si>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</si>
  <si>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</si>
  <si>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</si>
  <si>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</si>
  <si>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</si>
  <si>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</si>
  <si>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</si>
  <si>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</si>
  <si>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</si>
  <si>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</si>
  <si>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</si>
  <si>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</si>
  <si>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</si>
  <si>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</si>
  <si>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</si>
  <si>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</si>
  <si>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</si>
  <si>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</si>
  <si>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</si>
  <si>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</si>
  <si>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</si>
  <si>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</si>
  <si>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</si>
  <si>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</si>
  <si>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</si>
  <si>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</si>
  <si>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</si>
  <si>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</si>
  <si>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</si>
  <si>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</si>
  <si>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</si>
  <si>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</si>
  <si>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</si>
  <si>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</si>
  <si>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</si>
  <si>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</si>
  <si>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</si>
  <si>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</si>
  <si>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</si>
  <si>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</si>
  <si>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</si>
  <si>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</si>
  <si>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</si>
  <si>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</si>
  <si>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</si>
  <si>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</si>
  <si>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</si>
  <si>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</si>
  <si>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</si>
  <si>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</si>
  <si>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</si>
  <si>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</si>
  <si>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</si>
  <si>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</si>
  <si>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</si>
  <si>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</si>
  <si>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</si>
  <si>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</si>
  <si>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</si>
  <si>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</si>
  <si>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</si>
  <si>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</si>
  <si>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</si>
  <si>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</si>
  <si>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</si>
  <si>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</si>
  <si>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</si>
  <si>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</si>
  <si>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</si>
  <si>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</si>
  <si>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</si>
  <si>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</si>
  <si>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</si>
  <si>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</si>
  <si>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</si>
  <si>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</si>
  <si>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</si>
  <si>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</si>
  <si>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</si>
  <si>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</si>
  <si>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</si>
  <si>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</si>
  <si>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</si>
  <si>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</si>
  <si>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</si>
  <si>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</si>
  <si>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</si>
  <si>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</si>
  <si>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</si>
  <si>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</si>
  <si>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</si>
  <si>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</si>
  <si>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</si>
  <si>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</si>
  <si>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</si>
  <si>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</si>
  <si>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</si>
  <si>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</si>
  <si>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</si>
  <si>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</si>
  <si>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</si>
  <si>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</si>
  <si>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</si>
  <si>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</si>
  <si>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</si>
  <si>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</si>
  <si>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</si>
  <si>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</si>
  <si>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</si>
  <si>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</si>
  <si>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</si>
  <si>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</si>
  <si>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</si>
  <si>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</si>
  <si>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</si>
  <si>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</si>
  <si>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</si>
  <si>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</si>
  <si>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</si>
  <si>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</si>
  <si>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</si>
  <si>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</si>
  <si>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</si>
  <si>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</si>
  <si>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</si>
  <si>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</si>
  <si>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</si>
  <si>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</si>
  <si>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</si>
  <si>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</si>
  <si>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</si>
  <si>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</si>
  <si>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</si>
  <si>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</si>
  <si>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</si>
  <si>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</si>
  <si>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</si>
  <si>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</si>
  <si>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</si>
  <si>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</si>
  <si>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</si>
  <si>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</si>
  <si>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</si>
  <si>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</si>
  <si>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</si>
  <si>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</si>
  <si>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</si>
  <si>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</si>
  <si>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</si>
  <si>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</si>
  <si>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</si>
  <si>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</si>
  <si>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</si>
  <si>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</si>
  <si>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</si>
  <si>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</si>
  <si>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</si>
  <si>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</si>
  <si>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</si>
  <si>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</si>
  <si>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</si>
  <si>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</si>
  <si>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</si>
  <si>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</si>
  <si>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</si>
  <si>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</si>
  <si>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</si>
  <si>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</si>
  <si>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</si>
  <si>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</si>
  <si>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</si>
  <si>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</si>
  <si>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</si>
  <si>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</si>
  <si>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</si>
  <si>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</si>
  <si>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</si>
  <si>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</si>
  <si>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</si>
  <si>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</si>
  <si>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</si>
  <si>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</si>
  <si>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</si>
  <si>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</si>
  <si>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</si>
  <si>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</si>
  <si>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</si>
  <si>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</si>
  <si>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</si>
  <si>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</si>
  <si>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</si>
  <si>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</si>
  <si>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</si>
  <si>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</si>
  <si>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</si>
  <si>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</si>
  <si>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</si>
  <si>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</si>
  <si>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</si>
  <si>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</si>
  <si>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</si>
  <si>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</si>
  <si>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</si>
  <si>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</si>
  <si>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</si>
  <si>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</si>
  <si>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</si>
  <si>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</si>
  <si>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</si>
  <si>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</si>
  <si>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</si>
  <si>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</si>
  <si>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</si>
  <si>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</si>
  <si>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</si>
  <si>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</si>
  <si>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</si>
  <si>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</si>
  <si>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</si>
  <si>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</si>
  <si>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</si>
  <si>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</si>
  <si>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</si>
  <si>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</si>
  <si>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</si>
  <si>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</si>
  <si>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</si>
  <si>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</si>
  <si>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</si>
  <si>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</si>
  <si>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</si>
  <si>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</si>
  <si>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</si>
  <si>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</si>
  <si>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</si>
  <si>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</si>
  <si>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</si>
  <si>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</si>
  <si>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</si>
  <si>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</si>
  <si>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</si>
  <si>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</si>
  <si>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</si>
  <si>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</si>
  <si>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</si>
  <si>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</si>
  <si>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</si>
  <si>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</si>
  <si>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</si>
  <si>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</si>
  <si>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</si>
  <si>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</si>
  <si>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</si>
  <si>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</si>
  <si>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</si>
  <si>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</si>
  <si>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</si>
  <si>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</si>
  <si>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</si>
  <si>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</si>
  <si>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</si>
  <si>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</si>
  <si>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</si>
  <si>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</si>
  <si>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</si>
  <si>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</si>
  <si>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</si>
  <si>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</si>
  <si>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</si>
  <si>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</si>
  <si>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</si>
  <si>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</si>
  <si>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</si>
  <si>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</si>
  <si>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</si>
  <si>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</si>
  <si>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</si>
  <si>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</si>
  <si>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</si>
  <si>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</si>
  <si>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</si>
  <si>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</si>
  <si>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</si>
  <si>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</si>
  <si>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</si>
  <si>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</si>
  <si>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</si>
  <si>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</si>
  <si>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</si>
  <si>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</si>
  <si>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</si>
  <si>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</si>
  <si>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</si>
  <si>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</si>
  <si>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</si>
  <si>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</si>
  <si>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</si>
  <si>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</si>
  <si>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</si>
  <si>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</si>
  <si>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</si>
  <si>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</si>
  <si>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</si>
  <si>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</si>
  <si>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</si>
  <si>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</si>
  <si>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</si>
  <si>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</si>
  <si>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</si>
  <si>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</si>
  <si>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</si>
  <si>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</si>
  <si>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</si>
  <si>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</si>
  <si>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</si>
  <si>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</si>
  <si>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</si>
  <si>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</si>
  <si>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</si>
  <si>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</si>
  <si>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</si>
  <si>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</si>
  <si>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</si>
  <si>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</si>
  <si>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</si>
  <si>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</si>
  <si>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</si>
  <si>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</si>
  <si>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</si>
  <si>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</si>
  <si>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</si>
  <si>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</si>
  <si>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</si>
  <si>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</si>
  <si>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</si>
  <si>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</si>
  <si>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</si>
  <si>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</si>
  <si>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</si>
  <si>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</si>
  <si>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</si>
  <si>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</si>
  <si>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</si>
  <si>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</si>
  <si>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</si>
  <si>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</si>
  <si>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</si>
  <si>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</si>
  <si>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</si>
  <si>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</si>
  <si>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</si>
  <si>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</si>
  <si>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</si>
  <si>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</si>
  <si>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</si>
  <si>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</si>
  <si>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</si>
  <si>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</si>
  <si>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</si>
  <si>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</si>
  <si>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</si>
  <si>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</si>
  <si>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</si>
  <si>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</si>
  <si>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</si>
  <si>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</si>
  <si>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</si>
  <si>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</si>
  <si>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</si>
  <si>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</si>
  <si>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</si>
  <si>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</si>
  <si>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</si>
  <si>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</si>
  <si>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</si>
  <si>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</si>
  <si>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</si>
  <si>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</si>
  <si>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</si>
  <si>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</si>
  <si>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</si>
  <si>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</si>
  <si>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</si>
  <si>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</si>
  <si>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</si>
  <si>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</si>
  <si>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</si>
  <si>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</si>
  <si>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</si>
  <si>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</si>
  <si>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</si>
  <si>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</si>
  <si>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</si>
  <si>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</si>
  <si>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</si>
  <si>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</si>
  <si>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</si>
  <si>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</si>
  <si>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</si>
  <si>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</si>
  <si>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</si>
  <si>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</si>
  <si>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</si>
  <si>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</si>
  <si>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</si>
  <si>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</si>
  <si>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</si>
  <si>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</si>
  <si>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</si>
  <si>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</si>
  <si>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</si>
  <si>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</si>
  <si>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</si>
  <si>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</si>
  <si>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</si>
  <si>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</si>
  <si>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</si>
  <si>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</si>
  <si>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</si>
  <si>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</si>
  <si>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</si>
  <si>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</si>
  <si>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</si>
  <si>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</si>
  <si>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</si>
  <si>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</si>
  <si>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</si>
  <si>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</si>
  <si>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</si>
  <si>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</si>
  <si>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</si>
  <si>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</si>
  <si>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</si>
  <si>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</si>
  <si>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</si>
  <si>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</si>
  <si>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</si>
  <si>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</si>
  <si>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</si>
  <si>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</si>
  <si>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</si>
  <si>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</si>
  <si>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</si>
  <si>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</si>
  <si>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</si>
  <si>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</si>
  <si>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</si>
  <si>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</si>
  <si>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</si>
  <si>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</si>
  <si>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</si>
  <si>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</si>
  <si>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</si>
  <si>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</si>
  <si>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</si>
  <si>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</si>
  <si>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</si>
  <si>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</si>
  <si>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</si>
  <si>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</si>
  <si>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</si>
  <si>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</si>
  <si>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</si>
  <si>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</si>
  <si>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</si>
  <si>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</si>
  <si>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</si>
  <si>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</si>
  <si>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</si>
  <si>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</si>
  <si>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</si>
  <si>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</si>
  <si>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</si>
  <si>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</si>
  <si>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</si>
  <si>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</si>
  <si>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</si>
  <si>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</si>
  <si>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</si>
  <si>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</si>
  <si>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</si>
  <si>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</si>
  <si>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</si>
  <si>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</si>
  <si>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</si>
  <si>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</si>
  <si>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</si>
  <si>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</si>
  <si>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</si>
  <si>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</si>
  <si>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</si>
  <si>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</si>
  <si>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</si>
  <si>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</si>
  <si>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</si>
  <si>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</si>
  <si>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</si>
  <si>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</si>
  <si>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</si>
  <si>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</si>
  <si>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</si>
  <si>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</si>
  <si>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</si>
  <si>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</si>
  <si>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</si>
  <si>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</si>
  <si>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</si>
  <si>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</si>
  <si>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</si>
  <si>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</si>
  <si>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</si>
  <si>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</si>
  <si>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</si>
  <si>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</si>
  <si>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</si>
  <si>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</si>
  <si>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</si>
  <si>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</si>
  <si>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</si>
  <si>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</si>
  <si>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</si>
  <si>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</si>
  <si>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</si>
  <si>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</si>
  <si>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</si>
  <si>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</si>
  <si>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</si>
  <si>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</si>
  <si>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</si>
  <si>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</si>
  <si>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</si>
  <si>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</si>
  <si>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</si>
  <si>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</si>
  <si>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</si>
  <si>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</si>
  <si>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</si>
  <si>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</si>
  <si>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</si>
  <si>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</si>
  <si>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</si>
  <si>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</si>
  <si>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</si>
  <si>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</si>
  <si>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</si>
  <si>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</si>
  <si>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</si>
  <si>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</si>
  <si>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</si>
  <si>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</si>
  <si>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</si>
  <si>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</si>
  <si>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</si>
  <si>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</si>
  <si>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</si>
  <si>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</si>
  <si>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</si>
  <si>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</si>
  <si>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</si>
  <si>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</si>
  <si>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</si>
  <si>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</si>
  <si>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</si>
  <si>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</si>
  <si>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</si>
  <si>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</si>
  <si>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</si>
  <si>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</si>
  <si>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</si>
  <si>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</si>
  <si>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</si>
  <si>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</si>
  <si>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</si>
  <si>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</si>
  <si>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</si>
  <si>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</si>
  <si>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</si>
  <si>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</si>
  <si>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</si>
  <si>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</si>
  <si>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</si>
  <si>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</si>
  <si>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</si>
  <si>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</si>
  <si>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</si>
  <si>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</si>
  <si>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</si>
  <si>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</si>
  <si>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</si>
  <si>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</si>
  <si>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</si>
  <si>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</si>
  <si>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</si>
  <si>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</si>
  <si>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</si>
  <si>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</si>
  <si>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</si>
  <si>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</si>
  <si>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</si>
  <si>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</si>
  <si>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</si>
  <si>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</si>
  <si>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</si>
  <si>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</si>
  <si>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</si>
  <si>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</si>
  <si>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</si>
  <si>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</si>
  <si>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</si>
  <si>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</si>
  <si>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</si>
  <si>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</si>
  <si>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</si>
  <si>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</si>
  <si>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</si>
  <si>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</si>
  <si>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</si>
  <si>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</si>
  <si>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</si>
  <si>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</si>
  <si>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</si>
  <si>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</si>
  <si>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</si>
  <si>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</si>
  <si>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</si>
  <si>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</si>
  <si>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</si>
  <si>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</si>
  <si>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</si>
  <si>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</si>
  <si>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</si>
  <si>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</si>
  <si>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</si>
  <si>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</si>
  <si>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</si>
  <si>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</si>
  <si>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</si>
  <si>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</si>
  <si>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</si>
  <si>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</si>
  <si>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</si>
  <si>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</si>
  <si>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</si>
  <si>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</si>
  <si>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</si>
  <si>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</si>
  <si>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</si>
  <si>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</si>
  <si>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</si>
  <si>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</si>
  <si>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</si>
  <si>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</si>
  <si>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</si>
  <si>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</si>
  <si>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</si>
  <si>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</si>
  <si>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</si>
  <si>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</si>
  <si>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</si>
  <si>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</si>
  <si>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</si>
  <si>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</si>
  <si>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</si>
  <si>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</si>
  <si>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</si>
  <si>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</si>
  <si>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</si>
  <si>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</si>
  <si>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</si>
  <si>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</si>
  <si>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</si>
  <si>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</si>
  <si>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</si>
  <si>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</si>
  <si>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</si>
  <si>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</si>
  <si>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</si>
  <si>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</si>
  <si>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</si>
  <si>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</si>
  <si>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</si>
  <si>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</si>
  <si>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</si>
  <si>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</si>
  <si>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</si>
  <si>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</si>
  <si>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</si>
  <si>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</si>
  <si>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</si>
  <si>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</si>
  <si>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</si>
  <si>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</si>
  <si>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</si>
  <si>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</si>
  <si>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</si>
  <si>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</si>
  <si>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</si>
  <si>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</si>
  <si>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</si>
  <si>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</si>
  <si>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</si>
  <si>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</si>
  <si>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</si>
  <si>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</si>
  <si>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</si>
  <si>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</si>
  <si>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</si>
  <si>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</si>
  <si>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</si>
  <si>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</si>
  <si>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</si>
  <si>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</si>
  <si>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</si>
  <si>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</si>
  <si>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</si>
  <si>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</si>
  <si>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</si>
  <si>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</si>
  <si>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</si>
  <si>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</si>
  <si>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</si>
  <si>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</si>
  <si>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</si>
  <si>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</si>
  <si>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</si>
  <si>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</si>
  <si>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</si>
  <si>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</si>
  <si>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</si>
  <si>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</si>
  <si>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</si>
  <si>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</si>
  <si>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</si>
  <si>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</si>
  <si>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</si>
  <si>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</si>
  <si>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</si>
  <si>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</si>
  <si>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</si>
  <si>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</si>
  <si>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</si>
  <si>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</si>
  <si>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</si>
  <si>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</si>
  <si>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</si>
  <si>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</si>
  <si>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</si>
  <si>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</si>
  <si>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</si>
  <si>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</si>
  <si>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</si>
  <si>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</si>
  <si>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</si>
  <si>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</si>
  <si>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</si>
  <si>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</si>
  <si>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</si>
  <si>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</si>
  <si>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</si>
  <si>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</si>
  <si>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</si>
  <si>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</si>
  <si>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</si>
  <si>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</si>
  <si>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</si>
  <si>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</si>
  <si>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</si>
  <si>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</si>
  <si>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</si>
  <si>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</si>
  <si>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</si>
  <si>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</si>
  <si>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</si>
  <si>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</si>
  <si>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</si>
  <si>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</si>
  <si>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</si>
  <si>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</si>
  <si>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</si>
  <si>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</si>
  <si>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</si>
  <si>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</si>
  <si>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</si>
  <si>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</si>
  <si>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</si>
  <si>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</si>
  <si>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</si>
  <si>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</si>
  <si>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</si>
  <si>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</si>
  <si>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</si>
  <si>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</si>
  <si>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</si>
  <si>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</si>
  <si>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</si>
  <si>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</si>
  <si>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</si>
  <si>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</si>
  <si>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</si>
  <si>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</si>
  <si>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</si>
  <si>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</si>
  <si>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</si>
  <si>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</si>
  <si>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</si>
  <si>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</si>
  <si>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</si>
  <si>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</si>
  <si>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</si>
  <si>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</si>
  <si>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</si>
  <si>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</si>
  <si>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</si>
  <si>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</si>
  <si>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</si>
  <si>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</si>
  <si>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</si>
  <si>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</si>
  <si>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</si>
  <si>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</si>
  <si>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</si>
  <si>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</si>
  <si>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</si>
  <si>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</si>
  <si>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</si>
  <si>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</si>
  <si>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</si>
  <si>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</si>
  <si>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</si>
  <si>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</si>
  <si>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</si>
  <si>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</si>
  <si>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</si>
  <si>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</si>
  <si>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</si>
  <si>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</si>
  <si>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</si>
  <si>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</si>
  <si>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</si>
  <si>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</si>
  <si>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</si>
  <si>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</si>
  <si>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</si>
  <si>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</si>
  <si>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</si>
  <si>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</si>
  <si>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</si>
  <si>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</si>
  <si>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</si>
  <si>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</si>
  <si>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</si>
  <si>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</si>
  <si>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</si>
  <si>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</si>
  <si>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</si>
  <si>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</si>
  <si>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</si>
  <si>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</si>
  <si>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</si>
  <si>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</si>
  <si>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</si>
  <si>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</si>
  <si>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</si>
  <si>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</si>
  <si>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</si>
  <si>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</si>
  <si>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</si>
  <si>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</si>
  <si>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</si>
  <si>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</si>
  <si>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</si>
  <si>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</si>
  <si>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</si>
  <si>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</si>
  <si>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</si>
  <si>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</si>
  <si>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</si>
  <si>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</si>
  <si>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</si>
  <si>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</si>
  <si>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</si>
  <si>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</si>
  <si>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</si>
  <si>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</si>
  <si>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</si>
  <si>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</si>
  <si>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</si>
  <si>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</si>
  <si>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</si>
  <si>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</si>
  <si>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</si>
  <si>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</si>
  <si>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</si>
  <si>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</si>
  <si>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</si>
  <si>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</si>
  <si>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</si>
  <si>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</si>
  <si>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</si>
  <si>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</si>
  <si>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</si>
  <si>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</si>
  <si>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</si>
  <si>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</si>
  <si>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</si>
  <si>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</si>
  <si>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</si>
  <si>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</si>
  <si>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</si>
  <si>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</si>
  <si>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</si>
  <si>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</si>
  <si>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</si>
  <si>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</si>
  <si>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</si>
  <si>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</si>
  <si>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</si>
  <si>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</si>
  <si>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</si>
  <si>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</si>
  <si>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</si>
  <si>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</si>
  <si>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</si>
  <si>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</si>
  <si>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</si>
  <si>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</si>
  <si>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</si>
  <si>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</si>
  <si>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</si>
  <si>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</si>
  <si>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</si>
  <si>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</si>
  <si>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</si>
  <si>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</si>
  <si>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</si>
  <si>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</si>
  <si>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</si>
  <si>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</si>
  <si>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</si>
  <si>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</si>
  <si>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</si>
  <si>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</si>
  <si>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</si>
  <si>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</si>
  <si>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</si>
  <si>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</si>
  <si>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</si>
  <si>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</si>
  <si>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</si>
  <si>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</si>
  <si>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</si>
  <si>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</si>
  <si>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</si>
  <si>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</si>
  <si>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</si>
  <si>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</si>
  <si>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</si>
  <si>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</si>
  <si>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</si>
  <si>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</si>
  <si>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</si>
  <si>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</si>
  <si>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</si>
  <si>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</si>
  <si>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</si>
  <si>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</si>
  <si>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</si>
  <si>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</si>
  <si>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</si>
  <si>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</si>
  <si>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</si>
  <si>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</si>
  <si>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</si>
  <si>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</si>
  <si>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</si>
  <si>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</si>
  <si>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</si>
  <si>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</si>
  <si>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</si>
  <si>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</si>
  <si>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</si>
  <si>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</si>
  <si>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</si>
  <si>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</si>
  <si>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</si>
  <si>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</si>
  <si>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</si>
  <si>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</si>
  <si>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</si>
  <si>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</si>
  <si>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</si>
  <si>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</si>
  <si>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</si>
  <si>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</si>
  <si>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</si>
  <si>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</si>
  <si>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</si>
  <si>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</si>
  <si>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</si>
  <si>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</si>
  <si>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</si>
  <si>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</si>
  <si>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</si>
  <si>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</si>
  <si>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</si>
  <si>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</si>
  <si>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</si>
  <si>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</si>
  <si>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</si>
  <si>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</si>
  <si>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</si>
  <si>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</si>
  <si>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</si>
  <si>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</si>
  <si>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</si>
  <si>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</si>
  <si>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</si>
  <si>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</si>
  <si>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</si>
  <si>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</si>
  <si>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</si>
  <si>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</si>
  <si>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</si>
  <si>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</si>
  <si>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</si>
  <si>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</si>
  <si>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</si>
  <si>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</si>
  <si>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</si>
  <si>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</si>
  <si>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</si>
  <si>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</si>
  <si>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</si>
  <si>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</si>
  <si>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</si>
  <si>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</si>
  <si>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</si>
  <si>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</si>
  <si>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</si>
  <si>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</si>
  <si>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</si>
  <si>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</si>
  <si>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</si>
  <si>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</si>
  <si>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</si>
  <si>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</si>
  <si>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</si>
  <si>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</si>
  <si>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</si>
  <si>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</si>
  <si>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</si>
  <si>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</si>
  <si>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</si>
  <si>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</si>
  <si>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</si>
  <si>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</si>
  <si>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</si>
  <si>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</si>
  <si>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</si>
  <si>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</si>
  <si>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</si>
  <si>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</si>
  <si>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</si>
  <si>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</si>
  <si>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</si>
  <si>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</si>
  <si>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</si>
  <si>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</si>
  <si>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</si>
  <si>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</si>
  <si>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</si>
  <si>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</si>
  <si>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</si>
  <si>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</si>
  <si>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</si>
  <si>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</si>
  <si>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</si>
  <si>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</si>
  <si>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</si>
  <si>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</si>
  <si>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</si>
  <si>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</si>
  <si>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</si>
  <si>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</si>
  <si>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</si>
  <si>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</si>
  <si>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</si>
  <si>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</si>
  <si>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</si>
  <si>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</si>
  <si>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</si>
  <si>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</si>
  <si>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</si>
  <si>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</si>
  <si>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</si>
  <si>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</si>
  <si>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</si>
  <si>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</si>
  <si>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</si>
  <si>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</si>
  <si>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</si>
  <si>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</si>
  <si>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</si>
  <si>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</si>
  <si>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</si>
  <si>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</si>
  <si>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</si>
  <si>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</si>
  <si>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</si>
  <si>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</si>
  <si>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</si>
  <si>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</si>
  <si>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</si>
  <si>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</si>
  <si>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</si>
  <si>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</si>
  <si>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</si>
  <si>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</si>
  <si>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</si>
  <si>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</si>
  <si>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</si>
  <si>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</si>
  <si>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</si>
  <si>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</si>
  <si>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</si>
  <si>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</si>
  <si>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</si>
  <si>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</si>
  <si>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</si>
  <si>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</si>
  <si>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</si>
  <si>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</si>
  <si>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</si>
  <si>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</si>
  <si>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</si>
  <si>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</si>
  <si>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</si>
  <si>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</si>
  <si>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</si>
  <si>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</si>
  <si>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</si>
  <si>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</si>
  <si>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</si>
  <si>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</si>
  <si>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</si>
  <si>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</si>
  <si>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</si>
  <si>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</si>
  <si>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</si>
  <si>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</si>
  <si>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</si>
  <si>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</si>
  <si>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</si>
  <si>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</si>
  <si>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</si>
  <si>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</si>
  <si>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</si>
  <si>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</si>
  <si>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</si>
  <si>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</si>
  <si>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</si>
  <si>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</si>
  <si>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</si>
  <si>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</si>
  <si>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</si>
  <si>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</si>
  <si>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</si>
  <si>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</si>
  <si>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</si>
  <si>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</si>
  <si>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</si>
  <si>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</si>
  <si>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</si>
  <si>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</si>
  <si>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</si>
  <si>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</si>
  <si>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</si>
  <si>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</si>
  <si>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</si>
  <si>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</si>
  <si>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</si>
  <si>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</si>
  <si>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</si>
  <si>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</si>
  <si>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</si>
  <si>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</si>
  <si>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</si>
  <si>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</si>
  <si>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</si>
  <si>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</si>
  <si>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</si>
  <si>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</si>
  <si>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</si>
  <si>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</si>
  <si>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</si>
  <si>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</si>
  <si>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</si>
  <si>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</si>
  <si>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</si>
  <si>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</si>
  <si>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</si>
  <si>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</si>
  <si>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</si>
  <si>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</si>
  <si>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</si>
  <si>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</si>
  <si>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</si>
  <si>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</si>
  <si>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</si>
  <si>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</si>
  <si>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</si>
  <si>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</si>
  <si>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</si>
  <si>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</si>
  <si>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</si>
  <si>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</si>
  <si>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</si>
  <si>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</si>
  <si>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</si>
  <si>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</si>
  <si>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</si>
  <si>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</si>
  <si>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</si>
  <si>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</si>
  <si>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</si>
  <si>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</si>
  <si>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</si>
  <si>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</si>
  <si>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</si>
  <si>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</si>
  <si>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</si>
  <si>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</si>
  <si>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</si>
  <si>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</si>
  <si>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</si>
  <si>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</si>
  <si>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</si>
  <si>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</si>
  <si>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</si>
  <si>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</si>
  <si>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</si>
  <si>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</si>
  <si>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</si>
  <si>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</si>
  <si>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</si>
  <si>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</si>
  <si>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</si>
  <si>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</si>
  <si>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</si>
  <si>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</si>
  <si>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</si>
  <si>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</si>
  <si>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</si>
  <si>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</si>
  <si>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</si>
  <si>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</si>
  <si>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</si>
  <si>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</si>
  <si>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</si>
  <si>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</si>
  <si>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</si>
  <si>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</si>
  <si>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</si>
  <si>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</si>
  <si>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</si>
  <si>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</si>
  <si>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</si>
  <si>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</si>
  <si>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</si>
  <si>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</si>
  <si>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</si>
  <si>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</si>
  <si>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</si>
  <si>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</si>
  <si>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</si>
  <si>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</si>
  <si>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</si>
  <si>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</si>
  <si>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</si>
  <si>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</si>
  <si>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</si>
  <si>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</si>
  <si>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</si>
  <si>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</si>
  <si>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</si>
  <si>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</si>
  <si>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</si>
  <si>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</si>
  <si>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</si>
  <si>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</si>
  <si>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</si>
  <si>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</si>
  <si>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</si>
  <si>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</si>
  <si>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</si>
  <si>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</si>
  <si>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</si>
  <si>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</si>
  <si>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</si>
  <si>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</si>
  <si>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</si>
  <si>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</si>
  <si>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</si>
  <si>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</si>
  <si>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</si>
  <si>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</si>
  <si>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</si>
  <si>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</si>
  <si>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</si>
  <si>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</si>
  <si>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</si>
  <si>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</si>
  <si>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</si>
  <si>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</si>
  <si>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</si>
  <si>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</si>
  <si>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</si>
  <si>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</si>
  <si>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</si>
  <si>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</si>
  <si>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</si>
  <si>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</si>
  <si>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</si>
  <si>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</si>
  <si>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</si>
  <si>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</si>
  <si>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</si>
  <si>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</si>
  <si>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</si>
  <si>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</si>
  <si>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</si>
  <si>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</si>
  <si>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</si>
  <si>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</si>
  <si>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</si>
  <si>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</si>
  <si>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</si>
  <si>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</si>
  <si>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</si>
  <si>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</si>
  <si>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</si>
  <si>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</si>
  <si>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</si>
  <si>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</si>
  <si>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</si>
  <si>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</si>
  <si>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</si>
  <si>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</si>
  <si>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</si>
  <si>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</si>
  <si>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</si>
  <si>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</si>
  <si>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</si>
  <si>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</si>
  <si>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</si>
  <si>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</si>
  <si>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</si>
  <si>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</si>
  <si>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</si>
  <si>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</si>
  <si>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</si>
  <si>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</si>
  <si>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</si>
  <si>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</si>
  <si>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</si>
  <si>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</si>
  <si>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</si>
  <si>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</si>
  <si>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</si>
  <si>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</si>
  <si>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</si>
  <si>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</si>
  <si>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</si>
  <si>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</si>
  <si>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</si>
  <si>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</si>
  <si>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</si>
  <si>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</si>
  <si>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</si>
  <si>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</si>
  <si>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</si>
  <si>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</si>
  <si>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</si>
  <si>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</si>
  <si>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</si>
  <si>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</si>
  <si>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</si>
  <si>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</si>
  <si>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</si>
  <si>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</si>
  <si>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</si>
  <si>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</si>
  <si>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</si>
  <si>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</si>
  <si>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</si>
  <si>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</si>
  <si>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</si>
  <si>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</si>
  <si>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</si>
  <si>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</si>
  <si>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</si>
  <si>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</si>
  <si>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</si>
  <si>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</si>
  <si>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</si>
  <si>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</si>
  <si>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</si>
  <si>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</si>
  <si>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</si>
  <si>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</si>
  <si>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</si>
  <si>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</si>
  <si>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</si>
  <si>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</si>
  <si>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</si>
  <si>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</si>
  <si>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</si>
  <si>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</si>
  <si>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</si>
  <si>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</si>
  <si>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</si>
  <si>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</si>
  <si>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</si>
  <si>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</si>
  <si>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</si>
  <si>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</si>
  <si>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</si>
  <si>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</si>
  <si>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</si>
  <si>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</si>
  <si>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</si>
  <si>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</si>
  <si>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</si>
  <si>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</si>
  <si>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</si>
  <si>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</si>
  <si>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</si>
  <si>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</si>
  <si>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</si>
  <si>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</si>
  <si>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</si>
  <si>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</si>
  <si>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</si>
  <si>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</si>
  <si>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</si>
  <si>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</si>
  <si>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</si>
  <si>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</si>
  <si>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</si>
  <si>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</si>
  <si>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</si>
  <si>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</si>
  <si>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</si>
  <si>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</si>
  <si>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</si>
  <si>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</si>
  <si>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</si>
  <si>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</si>
  <si>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</si>
  <si>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</si>
  <si>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</si>
  <si>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</si>
  <si>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</si>
  <si>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</si>
  <si>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</si>
  <si>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</si>
  <si>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</si>
  <si>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</si>
  <si>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</si>
  <si>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</si>
  <si>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</si>
  <si>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</si>
  <si>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</si>
  <si>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</si>
  <si>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</si>
  <si>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</si>
  <si>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</si>
  <si>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</si>
  <si>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</si>
  <si>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</si>
  <si>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</si>
  <si>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</si>
  <si>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</si>
  <si>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</si>
  <si>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</si>
  <si>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</si>
  <si>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</si>
  <si>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</si>
  <si>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</si>
  <si>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</si>
  <si>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</si>
  <si>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</si>
  <si>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</si>
  <si>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</si>
  <si>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</si>
  <si>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</si>
  <si>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</si>
  <si>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</si>
  <si>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</si>
  <si>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</si>
  <si>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</si>
  <si>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</si>
  <si>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</si>
  <si>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</si>
  <si>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</si>
  <si>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</si>
  <si>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</si>
  <si>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</si>
  <si>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</si>
  <si>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</si>
  <si>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</si>
  <si>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</si>
  <si>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</si>
  <si>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</si>
  <si>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</si>
  <si>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</si>
  <si>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</si>
  <si>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</si>
  <si>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</si>
  <si>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</si>
  <si>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</si>
  <si>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</si>
  <si>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</si>
  <si>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</si>
  <si>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</si>
  <si>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</si>
  <si>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</si>
  <si>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</si>
  <si>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</si>
  <si>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</si>
  <si>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</si>
  <si>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</si>
  <si>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</si>
  <si>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</si>
  <si>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</si>
  <si>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</si>
  <si>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</si>
  <si>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</si>
  <si>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</si>
  <si>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</si>
  <si>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</si>
  <si>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</si>
  <si>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</si>
  <si>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</si>
  <si>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</si>
  <si>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</si>
  <si>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</si>
  <si>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</si>
  <si>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</si>
  <si>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</si>
  <si>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</si>
  <si>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</si>
  <si>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</si>
  <si>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</si>
  <si>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</si>
  <si>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</si>
  <si>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</si>
  <si>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</si>
  <si>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</si>
  <si>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</si>
  <si>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</si>
  <si>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</si>
  <si>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</si>
  <si>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</si>
  <si>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</si>
  <si>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</si>
  <si>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</si>
  <si>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</si>
  <si>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</si>
  <si>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</si>
  <si>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</si>
  <si>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</si>
  <si>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</si>
  <si>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</si>
  <si>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</si>
  <si>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</si>
  <si>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</si>
  <si>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</si>
  <si>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</si>
  <si>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</si>
  <si>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</si>
  <si>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</si>
  <si>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</si>
  <si>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</si>
  <si>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</si>
  <si>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</si>
  <si>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</si>
  <si>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</si>
  <si>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</si>
  <si>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</si>
  <si>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</si>
  <si>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</si>
  <si>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</si>
  <si>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</si>
  <si>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</si>
  <si>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</si>
  <si>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</si>
  <si>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</si>
  <si>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</si>
  <si>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</si>
  <si>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</si>
  <si>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</si>
  <si>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</si>
  <si>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</si>
  <si>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</si>
  <si>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</si>
  <si>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</si>
  <si>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</si>
  <si>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</si>
  <si>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</si>
  <si>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</si>
  <si>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</si>
  <si>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</si>
  <si>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</si>
  <si>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</si>
  <si>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</si>
  <si>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</si>
  <si>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</si>
  <si>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</si>
  <si>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</si>
  <si>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</si>
  <si>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</si>
  <si>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</si>
  <si>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</si>
  <si>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</si>
  <si>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</si>
  <si>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</si>
  <si>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</si>
  <si>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</si>
  <si>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</si>
  <si>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</si>
  <si>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</si>
  <si>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</si>
  <si>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</si>
  <si>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</si>
  <si>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</si>
  <si>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</si>
  <si>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</si>
  <si>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</si>
  <si>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</si>
  <si>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</si>
  <si>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</si>
  <si>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</si>
  <si>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</si>
  <si>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</si>
  <si>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</si>
  <si>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</si>
  <si>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</si>
  <si>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</si>
  <si>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</si>
  <si>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</si>
  <si>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</si>
  <si>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</si>
  <si>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</si>
  <si>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</si>
  <si>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</si>
  <si>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</si>
  <si>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</si>
  <si>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</si>
  <si>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</si>
  <si>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</si>
  <si>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</si>
  <si>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</si>
  <si>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</si>
  <si>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</si>
  <si>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</si>
  <si>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</si>
  <si>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</si>
  <si>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</si>
  <si>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</si>
  <si>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</si>
  <si>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</si>
  <si>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</si>
  <si>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</si>
  <si>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</si>
  <si>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</si>
  <si>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</si>
  <si>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</si>
  <si>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</si>
  <si>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</si>
  <si>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</si>
  <si>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</si>
  <si>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</si>
  <si>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</si>
  <si>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</si>
  <si>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</si>
  <si>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</si>
  <si>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</si>
  <si>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</si>
  <si>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</si>
  <si>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</si>
  <si>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</si>
  <si>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</si>
  <si>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</si>
  <si>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</si>
  <si>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</si>
  <si>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</si>
  <si>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</si>
  <si>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</si>
  <si>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</si>
  <si>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</si>
  <si>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</si>
  <si>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</si>
  <si>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</si>
  <si>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</si>
  <si>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</si>
  <si>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</si>
  <si>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</si>
  <si>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</si>
  <si>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</si>
  <si>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</si>
  <si>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</si>
  <si>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</si>
  <si>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</si>
  <si>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</si>
  <si>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</si>
  <si>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</si>
  <si>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</si>
  <si>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</si>
  <si>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</si>
  <si>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</si>
  <si>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</si>
  <si>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</si>
  <si>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</si>
  <si>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</si>
  <si>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</si>
  <si>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</si>
  <si>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</si>
  <si>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</si>
  <si>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</si>
  <si>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</si>
  <si>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</si>
  <si>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</si>
  <si>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</si>
  <si>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</si>
  <si>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</si>
  <si>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</si>
  <si>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</si>
  <si>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</si>
  <si>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</si>
  <si>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</si>
  <si>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</si>
  <si>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</si>
  <si>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</si>
  <si>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</si>
  <si>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</si>
  <si>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</si>
  <si>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</si>
  <si>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</si>
  <si>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</si>
  <si>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</si>
  <si>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</si>
  <si>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</si>
  <si>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</si>
  <si>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</si>
  <si>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</si>
  <si>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</si>
  <si>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</si>
  <si>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</si>
  <si>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</si>
  <si>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</si>
  <si>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</si>
  <si>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</si>
  <si>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</si>
  <si>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</si>
  <si>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</si>
  <si>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</si>
  <si>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</si>
  <si>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</si>
  <si>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</si>
  <si>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</si>
  <si>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</si>
  <si>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</si>
  <si>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</si>
  <si>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</si>
  <si>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</si>
  <si>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</si>
  <si>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</si>
  <si>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</si>
  <si>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</si>
  <si>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</si>
  <si>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</si>
  <si>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</si>
  <si>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</si>
  <si>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</si>
  <si>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</si>
  <si>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</si>
  <si>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</si>
  <si>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</si>
  <si>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</si>
  <si>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</si>
  <si>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</si>
  <si>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</si>
  <si>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</si>
  <si>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</si>
  <si>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</si>
  <si>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</si>
  <si>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</si>
  <si>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</si>
  <si>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</si>
  <si>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</si>
  <si>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</si>
  <si>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</si>
  <si>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</si>
  <si>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</si>
  <si>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</si>
  <si>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</si>
  <si>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</si>
  <si>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</si>
  <si>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</si>
  <si>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</si>
  <si>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</si>
  <si>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</si>
  <si>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</si>
  <si>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</si>
  <si>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</si>
  <si>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</si>
  <si>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</si>
  <si>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</si>
  <si>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</si>
  <si>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</si>
  <si>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</si>
  <si>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</si>
  <si>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</si>
  <si>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</si>
  <si>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</si>
  <si>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</si>
  <si>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</si>
  <si>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</si>
  <si>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</si>
  <si>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</si>
  <si>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</si>
  <si>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</si>
  <si>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</si>
  <si>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</si>
  <si>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</si>
  <si>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</si>
  <si>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</si>
  <si>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</si>
  <si>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</si>
  <si>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</si>
  <si>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</si>
  <si>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</si>
  <si>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</si>
  <si>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</si>
  <si>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</si>
  <si>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</si>
  <si>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</si>
  <si>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</si>
  <si>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</si>
  <si>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</si>
  <si>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</si>
  <si>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</si>
  <si>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</si>
  <si>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</si>
  <si>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</si>
  <si>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</si>
  <si>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</si>
  <si>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</si>
  <si>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</si>
  <si>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</si>
  <si>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</si>
  <si>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</si>
  <si>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</si>
  <si>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</si>
  <si>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</si>
  <si>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</si>
  <si>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</si>
  <si>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</si>
  <si>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</si>
  <si>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</si>
  <si>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</si>
  <si>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</si>
  <si>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</si>
  <si>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</si>
  <si>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</si>
  <si>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</si>
  <si>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</si>
  <si>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</si>
  <si>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</si>
  <si>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</si>
  <si>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</si>
  <si>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</si>
  <si>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</si>
  <si>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</si>
  <si>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</si>
  <si>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</si>
  <si>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</si>
  <si>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</si>
  <si>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</si>
  <si>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</si>
  <si>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</si>
  <si>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</si>
  <si>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</si>
  <si>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</si>
  <si>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</si>
  <si>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</si>
  <si>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</si>
  <si>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</si>
  <si>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</si>
  <si>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</si>
  <si>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</si>
  <si>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</si>
  <si>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</si>
  <si>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</si>
  <si>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</si>
  <si>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</si>
  <si>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</si>
  <si>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</si>
  <si>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</si>
  <si>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</si>
  <si>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</si>
  <si>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</si>
  <si>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</si>
  <si>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</si>
  <si>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</si>
  <si>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</si>
  <si>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</si>
  <si>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</si>
  <si>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</si>
  <si>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</si>
  <si>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</si>
  <si>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</si>
  <si>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</si>
  <si>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</si>
  <si>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</si>
  <si>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</si>
  <si>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</si>
  <si>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</si>
  <si>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</si>
  <si>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</si>
  <si>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</si>
  <si>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</si>
  <si>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</si>
  <si>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</si>
  <si>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</si>
  <si>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</si>
  <si>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</si>
  <si>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</si>
  <si>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</si>
  <si>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</si>
  <si>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</si>
  <si>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</si>
  <si>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</si>
  <si>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</si>
  <si>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</si>
  <si>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</si>
  <si>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</si>
  <si>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</si>
  <si>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</si>
  <si>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</si>
  <si>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</si>
  <si>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</si>
  <si>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</si>
  <si>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</si>
  <si>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</si>
  <si>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</si>
  <si>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</si>
  <si>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</si>
  <si>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</si>
  <si>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</si>
  <si>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</si>
  <si>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</si>
  <si>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</si>
  <si>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</si>
  <si>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</si>
  <si>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</si>
  <si>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</si>
  <si>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</si>
  <si>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</si>
  <si>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</si>
  <si>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</si>
  <si>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</si>
  <si>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</si>
  <si>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</si>
  <si>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</si>
  <si>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</si>
  <si>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</si>
  <si>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</si>
  <si>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</si>
  <si>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</si>
  <si>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</si>
  <si>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</si>
  <si>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</si>
  <si>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</si>
  <si>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</si>
  <si>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</si>
  <si>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</si>
  <si>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</si>
  <si>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</si>
  <si>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</si>
  <si>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</si>
  <si>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</si>
  <si>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</si>
  <si>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</si>
  <si>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</si>
  <si>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</si>
  <si>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</si>
  <si>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</si>
  <si>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</si>
  <si>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</si>
  <si>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</si>
  <si>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</si>
  <si>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</si>
  <si>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</si>
  <si>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</si>
  <si>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</si>
  <si>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</si>
  <si>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</si>
  <si>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</si>
  <si>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</si>
  <si>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</si>
  <si>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</si>
  <si>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</si>
  <si>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</si>
  <si>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</si>
  <si>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</si>
  <si>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</si>
  <si>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</si>
  <si>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</si>
  <si>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</si>
  <si>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</si>
  <si>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</si>
  <si>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</si>
  <si>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</si>
  <si>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</si>
  <si>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</si>
  <si>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</si>
  <si>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</si>
  <si>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</si>
  <si>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</si>
  <si>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</si>
  <si>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</si>
  <si>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</si>
  <si>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</si>
  <si>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</si>
  <si>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</si>
  <si>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</si>
  <si>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</si>
  <si>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</si>
  <si>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</si>
  <si>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</si>
  <si>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</si>
  <si>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</si>
  <si>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</si>
  <si>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</si>
  <si>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</si>
  <si>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</si>
  <si>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</si>
  <si>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</si>
  <si>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</si>
  <si>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</si>
  <si>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</si>
  <si>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</si>
  <si>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</si>
  <si>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</si>
  <si>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</si>
  <si>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</si>
  <si>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</si>
  <si>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</si>
  <si>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</si>
  <si>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</si>
  <si>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</si>
  <si>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</si>
  <si>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</si>
  <si>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</si>
  <si>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</si>
  <si>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</si>
  <si>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</si>
  <si>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</si>
  <si>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</si>
  <si>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</si>
  <si>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</si>
  <si>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</si>
  <si>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</si>
  <si>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</si>
  <si>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</si>
  <si>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</si>
  <si>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</si>
  <si>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</si>
  <si>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</si>
  <si>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</si>
  <si>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</si>
  <si>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</si>
  <si>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</si>
  <si>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</si>
  <si>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</si>
  <si>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</si>
  <si>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</si>
  <si>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</si>
  <si>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</si>
  <si>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</si>
  <si>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</si>
  <si>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</si>
  <si>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</si>
  <si>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</si>
  <si>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</si>
  <si>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</si>
  <si>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</si>
  <si>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</si>
  <si>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</si>
  <si>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</si>
  <si>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</si>
  <si>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</si>
  <si>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</si>
  <si>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</si>
  <si>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</si>
  <si>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</si>
  <si>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</si>
  <si>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</si>
  <si>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</si>
  <si>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</si>
  <si>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</si>
  <si>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</si>
  <si>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</si>
  <si>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</si>
  <si>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</si>
  <si>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</si>
  <si>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</si>
  <si>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</si>
  <si>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</si>
  <si>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</si>
  <si>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</si>
  <si>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</si>
  <si>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</si>
  <si>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</si>
  <si>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</si>
  <si>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</si>
  <si>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</si>
  <si>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</si>
  <si>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</si>
  <si>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</si>
  <si>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</si>
  <si>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</si>
  <si>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</si>
  <si>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</si>
  <si>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</si>
  <si>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</si>
  <si>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</si>
  <si>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</si>
  <si>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</si>
  <si>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</si>
  <si>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</si>
  <si>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</si>
  <si>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</si>
  <si>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</si>
  <si>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</si>
  <si>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</si>
  <si>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</si>
  <si>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</si>
  <si>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</si>
  <si>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</si>
  <si>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</si>
  <si>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</si>
  <si>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</si>
  <si>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</si>
  <si>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</si>
  <si>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</si>
  <si>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</si>
  <si>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</si>
  <si>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</si>
  <si>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</si>
  <si>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</si>
  <si>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</si>
  <si>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</si>
  <si>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</si>
  <si>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</si>
  <si>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</si>
  <si>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</si>
  <si>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</si>
  <si>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</si>
  <si>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</si>
  <si>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</si>
  <si>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</si>
  <si>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</si>
  <si>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</si>
  <si>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</si>
  <si>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</si>
  <si>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</si>
  <si>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</si>
  <si>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</si>
  <si>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</si>
  <si>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</si>
  <si>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</si>
  <si>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</si>
  <si>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</si>
  <si>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</si>
  <si>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</si>
  <si>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</si>
  <si>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</si>
  <si>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</si>
  <si>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</si>
  <si>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</si>
  <si>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</si>
  <si>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</si>
  <si>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</si>
  <si>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</si>
  <si>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</si>
  <si>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</si>
  <si>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</si>
  <si>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</si>
  <si>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</si>
  <si>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</si>
  <si>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</si>
  <si>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</si>
  <si>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</si>
  <si>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</si>
  <si>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</si>
  <si>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</si>
  <si>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</si>
  <si>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</si>
  <si>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</si>
  <si>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</si>
  <si>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</si>
  <si>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</si>
  <si>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</si>
  <si>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</si>
  <si>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</si>
  <si>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</si>
  <si>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</si>
  <si>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</si>
  <si>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</si>
  <si>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</si>
  <si>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</si>
  <si>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</si>
  <si>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</si>
  <si>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</si>
  <si>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</si>
  <si>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</si>
  <si>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</si>
  <si>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</si>
  <si>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</si>
  <si>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</si>
  <si>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</si>
  <si>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</si>
  <si>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</si>
  <si>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</si>
  <si>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</si>
  <si>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</si>
  <si>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</si>
  <si>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</si>
  <si>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</si>
  <si>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</si>
  <si>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</si>
  <si>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</si>
  <si>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</si>
  <si>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</si>
  <si>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</si>
  <si>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</si>
  <si>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</si>
  <si>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</si>
  <si>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</si>
  <si>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</si>
  <si>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</si>
  <si>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</si>
  <si>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</si>
  <si>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</si>
  <si>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</si>
  <si>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</si>
  <si>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</si>
  <si>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</si>
  <si>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</si>
  <si>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</si>
  <si>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</si>
  <si>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</si>
  <si>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</si>
  <si>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</si>
  <si>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</si>
  <si>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</si>
  <si>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</si>
  <si>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</si>
  <si>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</si>
  <si>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</si>
  <si>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</si>
  <si>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</si>
  <si>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</si>
  <si>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</si>
  <si>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</si>
  <si>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</si>
  <si>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</si>
  <si>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</si>
  <si>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</si>
  <si>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</si>
  <si>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</si>
  <si>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</si>
  <si>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</si>
  <si>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</si>
  <si>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</si>
  <si>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</si>
  <si>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</si>
  <si>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</si>
  <si>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</si>
  <si>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</si>
  <si>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</si>
  <si>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</si>
  <si>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</si>
  <si>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</si>
  <si>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</si>
  <si>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</si>
  <si>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</si>
  <si>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</si>
  <si>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</si>
  <si>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</si>
  <si>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</si>
  <si>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</si>
  <si>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</si>
  <si>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</si>
  <si>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</si>
  <si>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</si>
  <si>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</si>
  <si>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</si>
  <si>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</si>
  <si>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</si>
  <si>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</si>
  <si>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</si>
  <si>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</si>
  <si>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</si>
  <si>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</si>
  <si>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</si>
  <si>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</si>
  <si>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</si>
  <si>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</si>
  <si>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</si>
  <si>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</si>
  <si>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</si>
  <si>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</si>
  <si>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</si>
  <si>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</si>
  <si>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</si>
  <si>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</si>
  <si>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</si>
  <si>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</si>
  <si>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</si>
  <si>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</si>
  <si>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</si>
  <si>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</si>
  <si>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</si>
  <si>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</si>
  <si>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</si>
  <si>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</si>
  <si>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</si>
  <si>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</si>
  <si>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</si>
  <si>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</si>
  <si>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</si>
  <si>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</si>
  <si>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</si>
  <si>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</si>
  <si>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</si>
  <si>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</si>
  <si>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</si>
  <si>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</si>
  <si>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</si>
  <si>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</si>
  <si>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</si>
  <si>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</si>
  <si>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</si>
  <si>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</si>
  <si>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</si>
  <si>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</si>
  <si>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</si>
  <si>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</si>
  <si>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</si>
  <si>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</si>
  <si>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</si>
  <si>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</si>
  <si>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</si>
  <si>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</si>
  <si>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</si>
  <si>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</si>
  <si>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</si>
  <si>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</si>
  <si>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</si>
  <si>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</si>
  <si>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</si>
  <si>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</si>
  <si>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</si>
  <si>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</si>
  <si>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</si>
  <si>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</si>
  <si>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</si>
  <si>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</si>
  <si>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</si>
  <si>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</si>
  <si>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</si>
  <si>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</si>
  <si>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</si>
  <si>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</si>
  <si>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</si>
  <si>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</si>
  <si>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</si>
  <si>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</si>
  <si>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</si>
  <si>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</si>
  <si>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</si>
  <si>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</si>
  <si>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</si>
  <si>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</si>
  <si>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</si>
  <si>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</si>
  <si>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</si>
  <si>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</si>
  <si>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</si>
  <si>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</si>
  <si>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</si>
  <si>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</si>
  <si>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</si>
  <si>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</si>
  <si>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</si>
  <si>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</si>
  <si>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</si>
  <si>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</si>
  <si>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</si>
  <si>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</si>
  <si>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</si>
  <si>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</si>
  <si>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</si>
  <si>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</si>
  <si>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</si>
  <si>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</si>
  <si>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</si>
  <si>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</si>
  <si>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</si>
  <si>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</si>
  <si>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</si>
  <si>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</si>
  <si>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</si>
  <si>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</si>
  <si>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</si>
  <si>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</si>
  <si>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</si>
  <si>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</si>
  <si>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</si>
  <si>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</si>
  <si>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</si>
  <si>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</si>
  <si>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</si>
  <si>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</si>
  <si>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</si>
  <si>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</si>
  <si>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</si>
  <si>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</si>
  <si>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</si>
  <si>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</si>
  <si>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</si>
  <si>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</si>
  <si>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</si>
  <si>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</si>
  <si>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</si>
  <si>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</si>
  <si>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</si>
  <si>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</si>
  <si>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</si>
  <si>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</si>
  <si>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</si>
  <si>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</si>
  <si>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</si>
  <si>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</si>
  <si>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</si>
  <si>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</si>
  <si>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</si>
  <si>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</si>
  <si>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</si>
  <si>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</si>
  <si>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</si>
  <si>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</si>
  <si>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</si>
  <si>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</si>
  <si>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</si>
  <si>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</si>
  <si>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</si>
  <si>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</si>
  <si>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</si>
  <si>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</si>
  <si>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</si>
  <si>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</si>
  <si>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</si>
  <si>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</si>
  <si>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</si>
  <si>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</si>
  <si>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</si>
  <si>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</si>
  <si>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</si>
  <si>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</si>
  <si>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</si>
  <si>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</si>
  <si>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</si>
  <si>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</si>
  <si>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</si>
  <si>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</si>
  <si>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</si>
  <si>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</si>
  <si>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</si>
  <si>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</si>
  <si>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</si>
  <si>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</si>
  <si>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</si>
  <si>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</si>
  <si>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</si>
  <si>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</si>
  <si>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</si>
  <si>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</si>
  <si>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</si>
  <si>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</si>
  <si>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</si>
  <si>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</si>
  <si>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</si>
  <si>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</si>
  <si>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</si>
  <si>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</si>
  <si>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</si>
  <si>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</si>
  <si>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</si>
  <si>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</si>
  <si>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</si>
  <si>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</si>
  <si>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</si>
  <si>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</si>
  <si>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</si>
  <si>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</si>
  <si>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</si>
  <si>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</si>
  <si>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</si>
  <si>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</si>
  <si>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</si>
  <si>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</si>
  <si>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</si>
  <si>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</si>
  <si>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</si>
  <si>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</si>
  <si>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</si>
  <si>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</si>
  <si>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</si>
  <si>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</si>
  <si>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</si>
  <si>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</si>
  <si>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</si>
  <si>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</si>
  <si>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</si>
  <si>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</si>
  <si>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</si>
  <si>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</si>
  <si>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</si>
  <si>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</si>
  <si>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</si>
  <si>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</si>
  <si>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</si>
  <si>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</si>
  <si>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</si>
  <si>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</si>
  <si>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</si>
  <si>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</si>
  <si>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</si>
  <si>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</si>
  <si>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</si>
  <si>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</si>
  <si>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</si>
  <si>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</si>
  <si>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</si>
  <si>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</si>
  <si>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</si>
  <si>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</si>
  <si>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</si>
  <si>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</si>
  <si>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</si>
  <si>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</si>
  <si>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</si>
  <si>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</si>
  <si>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</si>
  <si>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</si>
  <si>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</si>
  <si>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</si>
  <si>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</si>
  <si>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</si>
  <si>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</si>
  <si>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</si>
  <si>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</si>
  <si>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</si>
  <si>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</si>
  <si>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</si>
  <si>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</si>
  <si>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</si>
  <si>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</si>
  <si>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</si>
  <si>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</si>
  <si>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</si>
  <si>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</si>
  <si>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</si>
  <si>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</si>
  <si>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</si>
  <si>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</si>
  <si>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</si>
  <si>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</si>
  <si>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</si>
  <si>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</si>
  <si>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</si>
  <si>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</si>
  <si>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</si>
  <si>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</si>
  <si>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</si>
  <si>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</si>
  <si>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</si>
  <si>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</si>
  <si>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</si>
  <si>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</si>
  <si>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</si>
  <si>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</si>
  <si>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</si>
  <si>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</si>
  <si>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</si>
  <si>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</si>
  <si>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</si>
  <si>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</si>
  <si>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</si>
  <si>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</si>
  <si>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</si>
  <si>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</si>
  <si>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</si>
  <si>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</si>
  <si>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</si>
  <si>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</si>
  <si>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</si>
  <si>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</si>
  <si>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</si>
  <si>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</si>
  <si>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</si>
  <si>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</si>
  <si>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</si>
  <si>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</si>
  <si>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</si>
  <si>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</si>
  <si>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</si>
  <si>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</si>
  <si>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</si>
  <si>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</si>
  <si>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</si>
  <si>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</si>
  <si>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</si>
  <si>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</si>
  <si>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</si>
  <si>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</si>
  <si>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</si>
  <si>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</si>
  <si>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</si>
  <si>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</si>
  <si>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</si>
  <si>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</si>
  <si>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</si>
  <si>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</si>
  <si>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</si>
  <si>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</si>
  <si>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</si>
  <si>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</si>
  <si>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</si>
  <si>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</si>
  <si>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</si>
  <si>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</si>
  <si>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</si>
  <si>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</si>
  <si>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</si>
  <si>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</si>
  <si>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</si>
  <si>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</si>
  <si>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</si>
  <si>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</si>
  <si>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</si>
  <si>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</si>
  <si>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</si>
  <si>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</si>
  <si>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</si>
  <si>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</si>
  <si>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</si>
  <si>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</si>
  <si>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</si>
  <si>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</si>
  <si>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</si>
  <si>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</si>
  <si>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</si>
  <si>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</si>
  <si>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</si>
  <si>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</si>
  <si>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</si>
  <si>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</si>
  <si>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</si>
  <si>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</si>
  <si>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</si>
  <si>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</si>
  <si>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</si>
  <si>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</si>
  <si>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</si>
  <si>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</si>
  <si>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</si>
  <si>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</si>
  <si>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</si>
  <si>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</si>
  <si>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</si>
  <si>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</si>
  <si>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</si>
  <si>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</si>
  <si>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</si>
  <si>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</si>
  <si>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</si>
  <si>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</si>
  <si>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</si>
  <si>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</si>
  <si>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</si>
  <si>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</si>
  <si>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</si>
  <si>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</si>
  <si>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</si>
  <si>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</si>
  <si>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</si>
  <si>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</si>
  <si>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</si>
  <si>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</si>
  <si>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</si>
  <si>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</si>
  <si>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</si>
  <si>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</si>
  <si>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</si>
  <si>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</si>
  <si>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</si>
  <si>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</si>
  <si>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</si>
  <si>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</si>
  <si>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</si>
  <si>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</si>
  <si>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</si>
  <si>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</si>
  <si>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</si>
  <si>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</si>
  <si>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</si>
  <si>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</si>
  <si>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</si>
  <si>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</si>
  <si>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</si>
  <si>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</si>
  <si>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</si>
  <si>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</si>
  <si>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</si>
  <si>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</si>
  <si>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</si>
  <si>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</si>
  <si>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</si>
  <si>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</si>
  <si>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</si>
  <si>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</si>
  <si>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</si>
  <si>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</si>
  <si>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</si>
  <si>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</si>
  <si>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</si>
  <si>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</si>
  <si>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</si>
  <si>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</si>
  <si>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</si>
  <si>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</si>
  <si>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</si>
  <si>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</si>
  <si>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</si>
  <si>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</si>
  <si>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</si>
  <si>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</si>
  <si>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</si>
  <si>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</si>
  <si>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</si>
  <si>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</si>
  <si>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</si>
  <si>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</si>
  <si>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</si>
  <si>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</si>
  <si>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</si>
  <si>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</si>
  <si>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</si>
  <si>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</si>
  <si>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</si>
  <si>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</si>
  <si>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</si>
  <si>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</si>
  <si>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</si>
  <si>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</si>
  <si>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</si>
  <si>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</si>
  <si>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</si>
  <si>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</si>
  <si>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</si>
  <si>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</si>
  <si>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</si>
  <si>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</si>
  <si>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</si>
  <si>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</si>
  <si>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</si>
  <si>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</si>
  <si>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</si>
  <si>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</si>
  <si>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</si>
  <si>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</si>
  <si>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</si>
  <si>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</si>
  <si>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</si>
  <si>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</si>
  <si>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</si>
  <si>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</si>
  <si>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</si>
  <si>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</si>
  <si>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</si>
  <si>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</si>
  <si>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</si>
  <si>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</si>
  <si>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</si>
  <si>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</si>
  <si>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</si>
  <si>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</si>
  <si>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</si>
  <si>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</si>
  <si>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</si>
  <si>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</si>
  <si>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</si>
  <si>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</si>
  <si>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</si>
  <si>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</si>
  <si>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</si>
  <si>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</si>
  <si>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</si>
  <si>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</si>
  <si>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</si>
  <si>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</si>
  <si>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</si>
  <si>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</si>
  <si>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</si>
  <si>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</si>
  <si>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</si>
  <si>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</si>
  <si>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</si>
  <si>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</si>
  <si>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</si>
  <si>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</si>
  <si>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</si>
  <si>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</si>
  <si>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</si>
  <si>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</si>
  <si>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</si>
  <si>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</si>
  <si>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</si>
  <si>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</si>
  <si>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</si>
  <si>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</si>
  <si>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</si>
  <si>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</si>
  <si>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</si>
  <si>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</si>
  <si>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</si>
  <si>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</si>
  <si>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</si>
  <si>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</si>
  <si>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</si>
  <si>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</si>
  <si>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</si>
  <si>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</si>
  <si>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</si>
  <si>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</si>
  <si>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</si>
  <si>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</si>
  <si>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</si>
  <si>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</si>
  <si>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</si>
  <si>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</si>
  <si>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</si>
  <si>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</si>
  <si>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</si>
  <si>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</si>
  <si>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</si>
  <si>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</si>
  <si>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</si>
  <si>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</si>
  <si>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</si>
  <si>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</si>
  <si>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</si>
  <si>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</si>
  <si>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</si>
  <si>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</si>
  <si>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</si>
  <si>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</si>
  <si>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</si>
  <si>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</si>
  <si>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</si>
  <si>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</si>
  <si>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</si>
  <si>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</si>
  <si>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</si>
  <si>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</si>
  <si>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</si>
  <si>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</si>
  <si>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</si>
  <si>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</si>
  <si>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</si>
  <si>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</si>
  <si>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</si>
  <si>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</si>
  <si>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</si>
  <si>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</si>
  <si>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</si>
  <si>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</si>
  <si>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</si>
  <si>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</si>
  <si>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</si>
  <si>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</si>
  <si>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</si>
  <si>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</si>
  <si>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</si>
  <si>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</si>
  <si>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</si>
  <si>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</si>
  <si>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</si>
  <si>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</si>
  <si>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</si>
  <si>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</si>
  <si>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</si>
  <si>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</si>
  <si>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</si>
  <si>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</si>
  <si>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</si>
  <si>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</si>
  <si>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</si>
  <si>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</si>
  <si>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</si>
  <si>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</si>
  <si>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</si>
  <si>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</si>
  <si>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</si>
  <si>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</si>
  <si>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</si>
  <si>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</si>
  <si>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</si>
  <si>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</si>
  <si>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</si>
  <si>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</si>
  <si>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</si>
  <si>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</si>
  <si>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</si>
  <si>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</si>
  <si>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</si>
  <si>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</si>
  <si>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</si>
  <si>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</si>
  <si>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</si>
  <si>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</si>
  <si>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</si>
  <si>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</si>
  <si>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</si>
  <si>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</si>
  <si>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</si>
  <si>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</si>
  <si>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</si>
  <si>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</si>
  <si>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</si>
  <si>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</si>
  <si>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</si>
  <si>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</si>
  <si>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</si>
  <si>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</si>
  <si>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</si>
  <si>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</si>
  <si>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</si>
  <si>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</si>
  <si>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</si>
  <si>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</si>
  <si>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</si>
  <si>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</si>
  <si>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</si>
  <si>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</si>
  <si>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</si>
  <si>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</si>
  <si>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</si>
  <si>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</si>
  <si>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</si>
  <si>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</si>
  <si>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</si>
  <si>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</si>
  <si>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</si>
  <si>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</si>
  <si>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</si>
  <si>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</si>
  <si>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</si>
  <si>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</si>
  <si>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</si>
  <si>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</si>
  <si>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</si>
  <si>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</si>
  <si>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</si>
  <si>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</si>
  <si>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</si>
  <si>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</si>
  <si>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</si>
  <si>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</si>
  <si>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</si>
  <si>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</si>
  <si>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</si>
  <si>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</si>
  <si>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</si>
  <si>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</si>
  <si>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</si>
  <si>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</si>
  <si>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</si>
  <si>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</si>
  <si>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</si>
  <si>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</si>
  <si>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</si>
  <si>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</si>
  <si>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</si>
  <si>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</si>
  <si>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</si>
  <si>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</si>
  <si>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</si>
  <si>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</si>
  <si>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</si>
  <si>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</si>
  <si>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</si>
  <si>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</si>
  <si>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</si>
  <si>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</si>
  <si>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</si>
  <si>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</si>
  <si>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</si>
  <si>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</si>
  <si>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</si>
  <si>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</si>
  <si>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</si>
  <si>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</si>
  <si>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</si>
  <si>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</si>
  <si>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</si>
  <si>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</si>
  <si>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</si>
  <si>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</si>
  <si>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</si>
  <si>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</si>
  <si>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</si>
  <si>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</si>
  <si>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</si>
  <si>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</si>
  <si>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</si>
  <si>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</si>
  <si>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</si>
  <si>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</si>
  <si>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</si>
  <si>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</si>
  <si>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</si>
  <si>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</si>
  <si>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</si>
  <si>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</si>
  <si>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</si>
  <si>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</si>
  <si>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</si>
  <si>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</si>
  <si>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</si>
  <si>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</si>
  <si>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</si>
  <si>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</si>
  <si>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</si>
  <si>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</si>
  <si>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</si>
  <si>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</si>
  <si>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</si>
  <si>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</si>
  <si>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</si>
  <si>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</si>
  <si>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</si>
  <si>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</si>
  <si>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</si>
  <si>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</si>
  <si>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</si>
  <si>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</si>
  <si>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</si>
  <si>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</si>
  <si>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</si>
  <si>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</si>
  <si>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</si>
  <si>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</si>
  <si>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</si>
  <si>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</si>
  <si>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</si>
  <si>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</si>
  <si>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</si>
  <si>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</si>
  <si>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</si>
  <si>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</si>
  <si>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</si>
  <si>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</si>
  <si>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</si>
  <si>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</si>
  <si>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</si>
  <si>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</si>
  <si>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</si>
  <si>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</si>
  <si>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</si>
  <si>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</si>
  <si>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</si>
  <si>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</si>
  <si>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</si>
  <si>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</si>
  <si>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</si>
  <si>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</si>
  <si>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</si>
  <si>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</si>
  <si>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</si>
  <si>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</si>
  <si>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</si>
  <si>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</si>
  <si>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</si>
  <si>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</si>
  <si>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</si>
  <si>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</si>
  <si>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</si>
  <si>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</si>
  <si>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</si>
  <si>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</si>
  <si>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</si>
  <si>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</si>
  <si>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</si>
  <si>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</si>
  <si>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</si>
  <si>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</si>
  <si>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</si>
  <si>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</si>
  <si>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</si>
  <si>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</si>
  <si>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</si>
  <si>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</si>
  <si>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</si>
  <si>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</si>
  <si>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</si>
  <si>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</si>
  <si>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</si>
  <si>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</si>
  <si>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</si>
  <si>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</si>
  <si>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</si>
  <si>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</si>
  <si>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</si>
  <si>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</si>
  <si>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</si>
  <si>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</si>
  <si>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</si>
  <si>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</si>
  <si>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</si>
  <si>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</si>
  <si>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</si>
  <si>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</si>
  <si>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</si>
  <si>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</si>
  <si>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</si>
  <si>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</si>
  <si>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</si>
  <si>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</si>
  <si>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</si>
  <si>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</si>
  <si>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</si>
  <si>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</si>
  <si>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</si>
  <si>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</si>
  <si>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</si>
  <si>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</si>
  <si>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</si>
  <si>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</si>
  <si>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</si>
  <si>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</si>
  <si>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</si>
  <si>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</si>
  <si>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</si>
  <si>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</si>
  <si>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</si>
  <si>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</si>
  <si>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</si>
  <si>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</si>
  <si>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</si>
  <si>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</si>
  <si>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</si>
  <si>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</si>
  <si>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</si>
  <si>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</si>
  <si>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</si>
  <si>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</si>
  <si>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</si>
  <si>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</si>
  <si>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</si>
  <si>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</si>
  <si>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</si>
  <si>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</si>
  <si>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</si>
  <si>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</si>
  <si>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</si>
  <si>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</si>
  <si>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</si>
  <si>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</si>
  <si>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</si>
  <si>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</si>
  <si>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</si>
  <si>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</si>
  <si>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</si>
  <si>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</si>
  <si>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</si>
  <si>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</si>
  <si>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</si>
  <si>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</si>
  <si>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</si>
  <si>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</si>
  <si>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</si>
  <si>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</si>
  <si>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</si>
  <si>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</si>
  <si>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</si>
  <si>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</si>
  <si>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</si>
  <si>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</si>
  <si>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</si>
  <si>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</si>
  <si>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</si>
  <si>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</si>
  <si>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</si>
  <si>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</si>
  <si>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</si>
  <si>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</si>
  <si>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</si>
  <si>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</si>
  <si>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</si>
  <si>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</si>
  <si>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</si>
  <si>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</si>
  <si>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</si>
  <si>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</si>
  <si>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</si>
  <si>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</si>
  <si>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</si>
  <si>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</si>
  <si>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</si>
  <si>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</si>
  <si>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</si>
  <si>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</si>
  <si>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</si>
  <si>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</si>
  <si>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</si>
  <si>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</si>
  <si>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</si>
  <si>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</si>
  <si>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</si>
  <si>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</si>
  <si>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</si>
  <si>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</si>
  <si>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</si>
  <si>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</si>
  <si>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</si>
  <si>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</si>
  <si>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</si>
  <si>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</si>
  <si>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</si>
  <si>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</si>
  <si>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</si>
  <si>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</si>
  <si>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</si>
  <si>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</si>
  <si>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</si>
  <si>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</si>
  <si>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</si>
  <si>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</si>
  <si>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</si>
  <si>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</si>
  <si>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</si>
  <si>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</si>
  <si>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</si>
  <si>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</si>
  <si>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</si>
  <si>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</si>
  <si>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</si>
  <si>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</si>
  <si>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</si>
  <si>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</si>
  <si>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</si>
  <si>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</si>
  <si>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</si>
  <si>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</si>
  <si>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</si>
  <si>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</si>
  <si>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</si>
  <si>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</si>
  <si>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</si>
  <si>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</si>
  <si>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</si>
  <si>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</si>
  <si>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</si>
  <si>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</si>
  <si>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</si>
  <si>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</si>
  <si>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</si>
  <si>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</si>
  <si>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</si>
  <si>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</si>
  <si>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</si>
  <si>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</si>
  <si>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</si>
  <si>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</si>
  <si>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</si>
  <si>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</si>
  <si>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</si>
  <si>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</si>
  <si>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</si>
  <si>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</si>
  <si>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</si>
  <si>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</si>
  <si>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</si>
  <si>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</si>
  <si>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</si>
  <si>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</si>
  <si>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</si>
  <si>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</si>
  <si>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</si>
  <si>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</si>
  <si>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</si>
  <si>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</si>
  <si>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</si>
  <si>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</si>
  <si>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</si>
  <si>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</si>
  <si>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</si>
  <si>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</si>
  <si>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</si>
  <si>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</si>
  <si>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</si>
  <si>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</si>
  <si>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</si>
  <si>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</si>
  <si>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</si>
  <si>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</si>
  <si>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</si>
  <si>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</si>
  <si>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</si>
  <si>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</si>
  <si>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</si>
  <si>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</si>
  <si>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</si>
  <si>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</si>
  <si>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</si>
  <si>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</si>
  <si>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</si>
  <si>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</si>
  <si>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</si>
  <si>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</si>
  <si>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</si>
  <si>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</si>
  <si>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</si>
  <si>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</si>
  <si>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</si>
  <si>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</si>
  <si>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</si>
  <si>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</si>
  <si>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</si>
  <si>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</si>
  <si>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</si>
  <si>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</si>
  <si>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</si>
  <si>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</si>
  <si>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</si>
  <si>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</si>
  <si>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</si>
  <si>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</si>
  <si>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</si>
  <si>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</si>
  <si>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</si>
  <si>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</si>
  <si>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</si>
  <si>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</si>
  <si>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</si>
  <si>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</si>
  <si>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</si>
  <si>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</si>
  <si>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</si>
  <si>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</si>
  <si>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</si>
  <si>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</si>
  <si>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</si>
  <si>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</si>
  <si>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</si>
  <si>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</si>
  <si>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</si>
  <si>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</si>
  <si>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</si>
  <si>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</si>
  <si>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</si>
  <si>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</si>
  <si>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</si>
  <si>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</si>
  <si>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</si>
  <si>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</si>
  <si>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</si>
  <si>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</si>
  <si>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</si>
  <si>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</si>
  <si>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</si>
  <si>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</si>
  <si>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</si>
  <si>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</si>
  <si>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</si>
  <si>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</si>
  <si>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</si>
  <si>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</si>
  <si>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</si>
  <si>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</si>
  <si>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</si>
  <si>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</si>
  <si>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</si>
  <si>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</si>
  <si>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</si>
  <si>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</si>
  <si>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</si>
  <si>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</si>
  <si>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</si>
  <si>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</si>
  <si>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</si>
  <si>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</si>
  <si>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</si>
  <si>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</si>
  <si>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</si>
  <si>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</si>
  <si>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</si>
  <si>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</si>
  <si>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</si>
  <si>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</si>
  <si>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</si>
  <si>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</si>
  <si>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</si>
  <si>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</si>
  <si>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</si>
  <si>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</si>
  <si>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</si>
  <si>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</si>
  <si>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</si>
  <si>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</si>
  <si>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</si>
  <si>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</si>
  <si>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</si>
  <si>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</si>
  <si>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</si>
  <si>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</si>
  <si>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</si>
  <si>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</si>
  <si>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</si>
  <si>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</si>
  <si>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</si>
  <si>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</si>
  <si>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</si>
  <si>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</si>
  <si>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</si>
  <si>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</si>
  <si>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</si>
  <si>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</si>
  <si>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</si>
  <si>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</si>
  <si>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</si>
  <si>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</si>
  <si>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</si>
  <si>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</si>
  <si>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</si>
  <si>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</si>
  <si>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</si>
  <si>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</si>
  <si>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</si>
  <si>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</si>
  <si>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</si>
  <si>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</si>
  <si>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</si>
  <si>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</si>
  <si>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</si>
  <si>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</si>
  <si>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</si>
  <si>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</si>
  <si>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</si>
  <si>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</si>
  <si>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</si>
  <si>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</si>
  <si>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</si>
  <si>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</si>
  <si>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</si>
  <si>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</si>
  <si>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</si>
  <si>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</si>
  <si>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</si>
  <si>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</si>
  <si>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</si>
  <si>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</si>
  <si>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</si>
  <si>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</si>
  <si>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</si>
  <si>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</si>
  <si>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</si>
  <si>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</si>
  <si>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</si>
  <si>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</si>
  <si>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</si>
  <si>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</si>
  <si>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</si>
  <si>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</si>
  <si>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</si>
  <si>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</si>
  <si>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</si>
  <si>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</si>
  <si>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</si>
  <si>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</si>
  <si>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</si>
  <si>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</si>
  <si>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</si>
  <si>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</si>
  <si>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</si>
  <si>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</si>
  <si>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</si>
  <si>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</si>
  <si>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</si>
  <si>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</si>
  <si>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</si>
  <si>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</si>
  <si>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</si>
  <si>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</si>
  <si>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</si>
  <si>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</si>
  <si>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</si>
  <si>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</si>
  <si>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</si>
  <si>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</si>
  <si>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</si>
  <si>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</si>
  <si>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</si>
  <si>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</si>
  <si>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</si>
  <si>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</si>
  <si>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</si>
  <si>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</si>
  <si>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</si>
  <si>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</si>
  <si>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</si>
  <si>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</si>
  <si>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</si>
  <si>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</si>
  <si>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</si>
  <si>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</si>
  <si>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</si>
  <si>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</si>
  <si>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</si>
  <si>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</si>
  <si>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</si>
  <si>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</si>
  <si>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</si>
  <si>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</si>
  <si>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</si>
  <si>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</si>
  <si>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</si>
  <si>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</si>
  <si>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</si>
  <si>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</si>
  <si>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</si>
  <si>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</si>
  <si>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</si>
  <si>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</si>
  <si>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</si>
  <si>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</si>
  <si>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</si>
  <si>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</si>
  <si>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</si>
  <si>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</si>
  <si>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</si>
  <si>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</si>
  <si>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</si>
  <si>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</si>
  <si>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</si>
  <si>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</si>
  <si>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</si>
  <si>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</si>
  <si>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</si>
  <si>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</si>
  <si>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</si>
  <si>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</si>
  <si>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</si>
  <si>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</si>
  <si>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</si>
  <si>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</si>
  <si>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</si>
  <si>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</si>
  <si>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</si>
  <si>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</si>
  <si>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</si>
  <si>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</si>
  <si>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</si>
  <si>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</si>
  <si>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</si>
  <si>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</si>
  <si>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</si>
  <si>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</si>
  <si>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</si>
  <si>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</si>
  <si>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</si>
  <si>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</si>
  <si>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</si>
  <si>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</si>
  <si>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</si>
  <si>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</si>
  <si>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</si>
  <si>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</si>
  <si>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</si>
  <si>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</si>
  <si>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</si>
  <si>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</si>
  <si>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</si>
  <si>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</si>
  <si>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</si>
  <si>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</si>
  <si>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</si>
  <si>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</si>
  <si>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</si>
  <si>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</si>
  <si>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</si>
  <si>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</si>
  <si>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</si>
  <si>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</si>
  <si>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</si>
  <si>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</si>
  <si>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</si>
  <si>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</si>
  <si>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</si>
  <si>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</si>
  <si>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</si>
  <si>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</si>
  <si>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</si>
  <si>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</si>
  <si>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</si>
  <si>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</si>
  <si>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</si>
  <si>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</si>
  <si>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</si>
  <si>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</si>
  <si>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</si>
  <si>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</si>
  <si>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</si>
  <si>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</si>
  <si>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</si>
  <si>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</si>
  <si>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</si>
  <si>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</si>
  <si>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</si>
  <si>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</si>
  <si>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</si>
  <si>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</si>
  <si>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</si>
  <si>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</si>
  <si>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</si>
  <si>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</si>
  <si>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</si>
  <si>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</si>
  <si>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</si>
  <si>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</si>
  <si>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</si>
  <si>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</si>
  <si>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</si>
  <si>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</si>
  <si>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</si>
  <si>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</si>
  <si>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</si>
  <si>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</si>
  <si>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</si>
  <si>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</si>
  <si>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</si>
  <si>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</si>
  <si>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</si>
  <si>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</si>
  <si>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</si>
  <si>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</si>
  <si>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</si>
  <si>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</si>
  <si>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</si>
  <si>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</si>
  <si>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</si>
  <si>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</si>
  <si>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</si>
  <si>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</si>
  <si>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</si>
  <si>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</si>
  <si>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</si>
  <si>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</si>
  <si>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</si>
  <si>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</si>
  <si>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</si>
  <si>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</si>
  <si>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</si>
  <si>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</si>
  <si>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</si>
  <si>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</si>
  <si>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</si>
  <si>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</si>
  <si>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</si>
  <si>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</si>
  <si>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</si>
  <si>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</si>
  <si>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</si>
  <si>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</si>
  <si>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</si>
  <si>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</si>
  <si>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</si>
  <si>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</si>
  <si>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</si>
  <si>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</si>
  <si>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</si>
  <si>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</si>
  <si>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</si>
  <si>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</si>
  <si>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</si>
  <si>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</si>
  <si>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</si>
  <si>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</si>
  <si>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</si>
  <si>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</si>
  <si>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</si>
  <si>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</si>
  <si>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</si>
  <si>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</si>
  <si>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</si>
  <si>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</si>
  <si>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</si>
  <si>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</si>
  <si>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</si>
  <si>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</si>
  <si>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</si>
  <si>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</si>
  <si>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</si>
  <si>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</si>
  <si>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</si>
  <si>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</si>
  <si>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</si>
  <si>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</si>
  <si>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</si>
  <si>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</si>
  <si>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</si>
  <si>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</si>
  <si>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</si>
  <si>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</si>
  <si>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</si>
  <si>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</si>
  <si>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</si>
  <si>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</si>
  <si>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</si>
  <si>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</si>
  <si>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</si>
  <si>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</si>
  <si>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</si>
  <si>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</si>
  <si>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</si>
  <si>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</si>
  <si>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</si>
  <si>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</si>
  <si>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</si>
  <si>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</si>
  <si>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</si>
  <si>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</si>
  <si>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</si>
  <si>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</si>
  <si>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</si>
  <si>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</si>
  <si>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</si>
  <si>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</si>
  <si>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</si>
  <si>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</si>
  <si>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</si>
  <si>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</si>
  <si>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</si>
  <si>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</si>
  <si>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</si>
  <si>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</si>
  <si>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</si>
  <si>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</si>
  <si>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</si>
  <si>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</si>
  <si>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</si>
  <si>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</si>
  <si>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</si>
  <si>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</si>
  <si>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</si>
  <si>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</si>
  <si>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</si>
  <si>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</si>
  <si>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</si>
  <si>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</si>
  <si>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</si>
  <si>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</si>
  <si>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</si>
  <si>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</si>
  <si>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</si>
  <si>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</si>
  <si>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</si>
  <si>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</si>
  <si>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</si>
  <si>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</si>
  <si>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</si>
  <si>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</si>
  <si>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</si>
  <si>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</si>
  <si>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</si>
  <si>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</si>
  <si>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</si>
  <si>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</si>
  <si>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</si>
  <si>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</si>
  <si>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</si>
  <si>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</si>
  <si>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</si>
  <si>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</si>
  <si>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</si>
  <si>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</si>
  <si>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</si>
  <si>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</si>
  <si>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</si>
  <si>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</si>
  <si>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</si>
  <si>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</si>
  <si>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</si>
  <si>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</si>
  <si>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</si>
  <si>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</si>
  <si>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</si>
  <si>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</si>
  <si>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</si>
  <si>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</si>
  <si>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</si>
  <si>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</si>
  <si>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</si>
  <si>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</si>
  <si>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</si>
  <si>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</si>
  <si>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</si>
  <si>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</si>
  <si>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</si>
  <si>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</si>
  <si>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</si>
  <si>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</si>
  <si>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</si>
  <si>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</si>
  <si>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</si>
  <si>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</si>
  <si>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</si>
  <si>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</si>
  <si>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</si>
  <si>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</si>
  <si>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</si>
  <si>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</si>
  <si>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</si>
  <si>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</si>
  <si>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</si>
  <si>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</si>
  <si>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</si>
  <si>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</si>
  <si>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</si>
  <si>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</si>
  <si>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</si>
  <si>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</si>
  <si>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</si>
  <si>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</si>
  <si>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</si>
  <si>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</si>
  <si>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</si>
  <si>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</si>
  <si>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</si>
  <si>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</si>
  <si>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</si>
  <si>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</si>
  <si>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</si>
  <si>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</si>
  <si>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</si>
  <si>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</si>
  <si>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</si>
  <si>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</si>
  <si>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</si>
  <si>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</si>
  <si>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</si>
  <si>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</si>
  <si>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</si>
  <si>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</si>
  <si>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</si>
  <si>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</si>
  <si>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</si>
  <si>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</si>
  <si>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</si>
  <si>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</si>
  <si>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</si>
  <si>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</si>
  <si>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</si>
  <si>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</si>
  <si>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</si>
  <si>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</si>
  <si>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</si>
  <si>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</si>
  <si>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</si>
  <si>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</si>
  <si>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</si>
  <si>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</si>
  <si>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</si>
  <si>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</si>
  <si>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</si>
  <si>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</si>
  <si>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</si>
  <si>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</si>
  <si>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</si>
  <si>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</si>
  <si>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</si>
  <si>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</si>
  <si>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</si>
  <si>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</si>
  <si>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</si>
  <si>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</si>
  <si>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</si>
  <si>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</si>
  <si>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</si>
  <si>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</si>
  <si>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</si>
  <si>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</si>
  <si>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</si>
  <si>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</si>
  <si>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</si>
  <si>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</si>
  <si>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</si>
  <si>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</si>
  <si>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</si>
  <si>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</si>
  <si>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</si>
  <si>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</si>
  <si>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</si>
  <si>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</si>
  <si>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</si>
  <si>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</si>
  <si>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</si>
  <si>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</si>
  <si>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</si>
  <si>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</si>
  <si>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</si>
  <si>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</si>
  <si>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</si>
  <si>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</si>
  <si>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</si>
  <si>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</si>
  <si>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</si>
  <si>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</si>
  <si>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</si>
  <si>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</si>
  <si>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</si>
  <si>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</si>
  <si>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</si>
  <si>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</si>
  <si>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</si>
  <si>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</si>
  <si>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</si>
  <si>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</si>
  <si>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</si>
  <si>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</si>
  <si>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</si>
  <si>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</si>
  <si>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</si>
  <si>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</si>
  <si>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</si>
  <si>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</si>
  <si>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</si>
  <si>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</si>
  <si>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</si>
  <si>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</si>
  <si>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</si>
  <si>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</si>
  <si>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</si>
  <si>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</si>
  <si>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</si>
  <si>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</si>
  <si>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</si>
  <si>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</si>
  <si>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</si>
  <si>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</si>
  <si>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</si>
  <si>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</si>
  <si>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</si>
  <si>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</si>
  <si>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</si>
  <si>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</si>
  <si>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</si>
  <si>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</si>
  <si>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</si>
  <si>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</si>
  <si>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</si>
  <si>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</si>
  <si>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</si>
  <si>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</si>
  <si>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</si>
  <si>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</si>
  <si>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</si>
  <si>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</si>
  <si>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</si>
  <si>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</si>
  <si>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</si>
  <si>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</si>
  <si>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</si>
  <si>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</si>
  <si>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</si>
  <si>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</si>
  <si>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</si>
  <si>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</si>
  <si>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</si>
  <si>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</si>
  <si>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</si>
  <si>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</si>
  <si>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</si>
  <si>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</si>
  <si>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</si>
  <si>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</si>
  <si>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</si>
  <si>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</si>
  <si>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</si>
  <si>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</si>
  <si>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</si>
  <si>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</si>
  <si>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</si>
  <si>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</si>
  <si>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</si>
  <si>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</si>
  <si>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</si>
  <si>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</si>
  <si>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</si>
  <si>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</si>
  <si>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</si>
  <si>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</si>
  <si>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</si>
  <si>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</si>
  <si>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</si>
  <si>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</si>
  <si>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</si>
  <si>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</si>
  <si>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</si>
  <si>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</si>
  <si>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</si>
  <si>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</si>
  <si>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</si>
  <si>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</si>
  <si>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</si>
  <si>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</si>
  <si>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</si>
  <si>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</si>
  <si>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</si>
  <si>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</si>
  <si>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</si>
  <si>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</si>
  <si>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</si>
  <si>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</si>
  <si>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</si>
  <si>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</si>
  <si>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</si>
  <si>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</si>
  <si>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</si>
  <si>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</si>
  <si>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</si>
  <si>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</si>
  <si>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</si>
  <si>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</si>
  <si>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</si>
  <si>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</si>
  <si>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</si>
  <si>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</si>
  <si>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</si>
  <si>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</si>
  <si>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</si>
  <si>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</si>
  <si>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</si>
  <si>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</si>
  <si>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</si>
  <si>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</si>
  <si>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</si>
  <si>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</si>
  <si>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</si>
  <si>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</si>
  <si>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</si>
  <si>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</si>
  <si>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</si>
  <si>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</si>
  <si>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</si>
  <si>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</si>
  <si>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</si>
  <si>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</si>
  <si>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</si>
  <si>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</si>
  <si>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</si>
  <si>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</si>
  <si>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</si>
  <si>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</si>
  <si>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</si>
  <si>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</si>
  <si>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</si>
  <si>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</si>
  <si>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</si>
  <si>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</si>
  <si>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</si>
  <si>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</si>
  <si>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</si>
  <si>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</si>
  <si>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</si>
  <si>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</si>
  <si>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</si>
  <si>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</si>
  <si>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</si>
  <si>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</si>
  <si>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</si>
  <si>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</si>
  <si>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</si>
  <si>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</si>
  <si>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</si>
  <si>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</si>
  <si>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</si>
  <si>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</si>
  <si>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</si>
  <si>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</si>
  <si>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</si>
  <si>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</si>
  <si>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</si>
  <si>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</si>
  <si>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</si>
  <si>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</si>
  <si>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</si>
  <si>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</si>
  <si>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</si>
  <si>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</si>
  <si>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</si>
  <si>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</si>
  <si>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</si>
  <si>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</si>
  <si>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</si>
  <si>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</si>
  <si>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</si>
  <si>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</si>
  <si>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</si>
  <si>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</si>
  <si>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</si>
  <si>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</si>
  <si>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</si>
  <si>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</si>
  <si>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</si>
  <si>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</si>
  <si>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</si>
  <si>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</si>
  <si>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</si>
  <si>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</si>
  <si>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</si>
  <si>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</si>
  <si>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</si>
  <si>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</si>
  <si>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</si>
  <si>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</si>
  <si>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</si>
  <si>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</si>
  <si>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</si>
  <si>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</si>
  <si>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</si>
  <si>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</si>
  <si>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</si>
  <si>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</si>
  <si>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</si>
  <si>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</si>
  <si>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</si>
  <si>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</si>
  <si>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</si>
  <si>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</si>
  <si>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</si>
  <si>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</si>
  <si>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</si>
  <si>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</si>
  <si>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</si>
  <si>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</si>
  <si>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</si>
  <si>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</si>
  <si>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</si>
  <si>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</si>
  <si>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</si>
  <si>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</si>
  <si>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</si>
  <si>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</si>
  <si>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</si>
  <si>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</si>
  <si>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</si>
  <si>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</si>
  <si>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</si>
  <si>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</si>
  <si>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</si>
  <si>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</si>
  <si>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</si>
  <si>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</si>
  <si>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</si>
  <si>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</si>
  <si>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</si>
  <si>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</si>
  <si>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</si>
  <si>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</si>
  <si>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</si>
  <si>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</si>
  <si>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</si>
  <si>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</si>
  <si>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</si>
  <si>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</si>
  <si>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</si>
  <si>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</si>
  <si>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</si>
  <si>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</si>
  <si>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</si>
  <si>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</si>
  <si>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</si>
  <si>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</si>
  <si>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</si>
  <si>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</si>
  <si>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</si>
  <si>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</si>
  <si>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</si>
  <si>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</si>
  <si>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</si>
  <si>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</si>
  <si>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</si>
  <si>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</si>
  <si>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</si>
  <si>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</si>
  <si>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</si>
  <si>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</si>
  <si>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</si>
  <si>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</si>
  <si>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</si>
  <si>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</si>
  <si>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</si>
  <si>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</si>
  <si>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</si>
  <si>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</si>
  <si>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</si>
  <si>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</si>
  <si>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</si>
  <si>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</si>
  <si>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</si>
  <si>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</si>
  <si>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</si>
  <si>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</si>
  <si>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</si>
  <si>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</si>
  <si>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</si>
  <si>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</si>
  <si>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</si>
  <si>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</si>
  <si>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</si>
  <si>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</si>
  <si>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</si>
  <si>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</si>
  <si>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</si>
  <si>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</si>
  <si>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</si>
  <si>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</si>
  <si>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</si>
  <si>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</si>
  <si>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</si>
  <si>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</si>
  <si>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</si>
  <si>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</si>
  <si>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</si>
  <si>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</si>
  <si>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</si>
  <si>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</si>
  <si>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</si>
  <si>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</si>
  <si>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</si>
  <si>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</si>
  <si>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</si>
  <si>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</si>
  <si>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</si>
  <si>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</si>
  <si>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</si>
  <si>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</si>
  <si>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</si>
  <si>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</si>
  <si>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</si>
  <si>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</si>
  <si>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</si>
  <si>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</si>
  <si>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</si>
  <si>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</si>
  <si>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</si>
  <si>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</si>
  <si>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</si>
  <si>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</si>
  <si>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</si>
  <si>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</si>
  <si>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</si>
  <si>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</si>
  <si>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</si>
  <si>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</si>
  <si>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</si>
  <si>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</si>
  <si>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</si>
  <si>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</si>
  <si>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</si>
  <si>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</si>
  <si>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</si>
  <si>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</si>
  <si>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</si>
  <si>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</si>
  <si>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</si>
  <si>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</si>
  <si>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</si>
  <si>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</si>
  <si>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</si>
  <si>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</si>
  <si>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</si>
  <si>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</si>
  <si>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</si>
  <si>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</si>
  <si>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</si>
  <si>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</si>
  <si>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</si>
  <si>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</si>
  <si>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</si>
  <si>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</si>
  <si>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</si>
  <si>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</si>
  <si>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</si>
  <si>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</si>
  <si>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</si>
  <si>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</si>
  <si>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</si>
  <si>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</si>
  <si>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</si>
  <si>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</si>
  <si>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</si>
  <si>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</si>
  <si>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</si>
  <si>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</si>
  <si>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</si>
  <si>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</si>
  <si>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</si>
  <si>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</si>
  <si>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</si>
  <si>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</si>
  <si>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</si>
  <si>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</si>
  <si>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</si>
  <si>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</si>
  <si>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</si>
  <si>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</si>
  <si>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</si>
  <si>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</si>
  <si>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</si>
  <si>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</si>
  <si>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</si>
  <si>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</si>
  <si>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</si>
  <si>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</si>
  <si>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</si>
  <si>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</si>
  <si>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</si>
  <si>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</si>
  <si>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</si>
  <si>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</si>
  <si>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</si>
  <si>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</si>
  <si>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</si>
  <si>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</si>
  <si>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</si>
  <si>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</si>
  <si>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</si>
  <si>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</si>
  <si>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</si>
  <si>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</si>
  <si>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</si>
  <si>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</si>
  <si>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</si>
  <si>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</si>
  <si>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</si>
  <si>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</si>
  <si>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</si>
  <si>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</si>
  <si>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</si>
  <si>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</si>
  <si>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</si>
  <si>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</si>
  <si>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</si>
  <si>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</si>
  <si>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</si>
  <si>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</si>
  <si>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</si>
  <si>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</si>
  <si>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</si>
  <si>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</si>
  <si>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</si>
  <si>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</si>
  <si>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</si>
  <si>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</si>
  <si>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</si>
  <si>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</si>
  <si>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</si>
  <si>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</si>
  <si>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</si>
  <si>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</si>
  <si>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</si>
  <si>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</si>
  <si>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</si>
  <si>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</si>
  <si>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</si>
  <si>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</si>
  <si>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</si>
  <si>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</si>
  <si>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</si>
  <si>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</si>
  <si>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</si>
  <si>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</si>
  <si>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</si>
  <si>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</si>
  <si>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</si>
  <si>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</si>
  <si>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</si>
  <si>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</si>
  <si>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</si>
  <si>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</si>
  <si>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</si>
  <si>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</si>
  <si>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</si>
  <si>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</si>
  <si>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</si>
  <si>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</si>
  <si>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</si>
  <si>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</si>
  <si>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</si>
  <si>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</si>
  <si>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</si>
  <si>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</si>
  <si>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</si>
  <si>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</si>
  <si>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</si>
  <si>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</si>
  <si>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</si>
  <si>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</si>
  <si>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</si>
  <si>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</si>
  <si>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</si>
  <si>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</si>
  <si>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</si>
  <si>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</si>
  <si>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</si>
  <si>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</si>
  <si>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</si>
  <si>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</si>
  <si>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</si>
  <si>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</si>
  <si>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</si>
  <si>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</si>
  <si>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</si>
  <si>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</si>
  <si>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</si>
  <si>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</si>
  <si>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</si>
  <si>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</si>
  <si>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</si>
  <si>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</si>
  <si>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</si>
  <si>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</si>
  <si>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</si>
  <si>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</si>
  <si>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</si>
  <si>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</si>
  <si>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</si>
  <si>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</si>
  <si>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</si>
  <si>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</si>
  <si>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</si>
  <si>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</si>
  <si>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</si>
  <si>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</si>
  <si>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</si>
  <si>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</si>
  <si>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</si>
  <si>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</si>
  <si>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</si>
  <si>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</si>
  <si>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</si>
  <si>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</si>
  <si>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</si>
  <si>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</si>
  <si>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</si>
  <si>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</si>
  <si>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</si>
  <si>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</si>
  <si>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</si>
  <si>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</si>
  <si>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</si>
  <si>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</si>
  <si>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</si>
  <si>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</si>
  <si>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</si>
  <si>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</si>
  <si>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</si>
  <si>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</si>
  <si>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</si>
  <si>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</si>
  <si>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</si>
  <si>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</si>
  <si>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</si>
  <si>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</si>
  <si>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</si>
  <si>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</si>
  <si>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</si>
  <si>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</si>
  <si>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</si>
  <si>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</si>
  <si>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</si>
  <si>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</si>
  <si>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</si>
  <si>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</si>
  <si>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</si>
  <si>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</si>
  <si>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</si>
  <si>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</si>
  <si>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</si>
  <si>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</si>
  <si>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</si>
  <si>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</si>
  <si>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</si>
  <si>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</si>
  <si>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</si>
  <si>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</si>
  <si>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</si>
  <si>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</si>
  <si>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</si>
  <si>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</si>
  <si>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</si>
  <si>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</si>
  <si>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</si>
  <si>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</si>
  <si>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</si>
  <si>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</si>
  <si>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</si>
  <si>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</si>
  <si>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</si>
  <si>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</si>
  <si>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</si>
  <si>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</si>
  <si>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</si>
  <si>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</si>
  <si>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</si>
  <si>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</si>
  <si>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</si>
  <si>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</si>
  <si>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</si>
  <si>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</si>
  <si>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</si>
  <si>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</si>
  <si>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</si>
  <si>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</si>
  <si>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</si>
  <si>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</si>
  <si>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</si>
  <si>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</si>
  <si>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</si>
  <si>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</si>
  <si>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</si>
  <si>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</si>
  <si>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</si>
  <si>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</si>
  <si>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</si>
  <si>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</si>
  <si>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</si>
  <si>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</si>
  <si>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</si>
  <si>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</si>
  <si>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</si>
  <si>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</si>
  <si>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</si>
  <si>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</si>
  <si>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</si>
  <si>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</si>
  <si>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</si>
  <si>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</si>
  <si>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</si>
  <si>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</si>
  <si>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</si>
  <si>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</si>
  <si>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</si>
  <si>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</si>
  <si>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</si>
  <si>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</si>
  <si>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</si>
  <si>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</si>
  <si>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</si>
  <si>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</si>
  <si>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</si>
  <si>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</si>
  <si>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</si>
  <si>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</si>
  <si>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</si>
  <si>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</si>
  <si>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</si>
  <si>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</si>
  <si>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</si>
  <si>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</si>
  <si>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</si>
  <si>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</si>
  <si>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</si>
  <si>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</si>
  <si>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</si>
  <si>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</si>
  <si>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</si>
  <si>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</si>
  <si>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</si>
  <si>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</si>
  <si>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</si>
  <si>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</si>
  <si>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</si>
  <si>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</si>
  <si>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</si>
  <si>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</si>
  <si>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</si>
  <si>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</si>
  <si>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</si>
  <si>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</si>
  <si>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</si>
  <si>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</si>
  <si>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</si>
  <si>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</si>
  <si>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</si>
  <si>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</si>
  <si>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</si>
  <si>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</si>
  <si>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</si>
  <si>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</si>
  <si>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</si>
  <si>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</si>
  <si>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</si>
  <si>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</si>
  <si>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</si>
  <si>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</si>
  <si>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</si>
  <si>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</si>
  <si>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</si>
  <si>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</si>
  <si>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</si>
  <si>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</si>
  <si>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</si>
  <si>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</si>
  <si>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</si>
  <si>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</si>
  <si>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</si>
  <si>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</si>
  <si>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</si>
  <si>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</si>
  <si>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</si>
  <si>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</si>
  <si>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</si>
  <si>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</si>
  <si>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</si>
  <si>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</si>
  <si>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</si>
  <si>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</si>
  <si>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</si>
  <si>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</si>
  <si>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</si>
  <si>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</si>
  <si>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</si>
  <si>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</si>
  <si>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</si>
  <si>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</si>
  <si>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</si>
  <si>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</si>
  <si>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</si>
  <si>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</si>
  <si>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</si>
  <si>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</si>
  <si>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</si>
  <si>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</si>
  <si>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</si>
  <si>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</si>
  <si>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</si>
  <si>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</si>
  <si>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</si>
  <si>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</si>
  <si>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</si>
  <si>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</si>
  <si>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</si>
  <si>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</si>
  <si>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</si>
  <si>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</si>
  <si>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</si>
  <si>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</si>
  <si>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</si>
  <si>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</si>
  <si>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</si>
  <si>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</si>
  <si>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</si>
  <si>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</si>
  <si>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</si>
  <si>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</si>
  <si>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</si>
  <si>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</si>
  <si>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</si>
  <si>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</si>
  <si>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</si>
  <si>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</si>
  <si>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</si>
  <si>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</si>
  <si>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</si>
  <si>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</si>
  <si>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</si>
  <si>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</si>
  <si>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</si>
  <si>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</si>
  <si>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</si>
  <si>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</si>
  <si>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</si>
  <si>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</si>
  <si>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</si>
  <si>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</si>
  <si>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</si>
  <si>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</si>
  <si>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</si>
  <si>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</si>
  <si>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</si>
  <si>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</si>
  <si>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</si>
  <si>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</si>
  <si>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</si>
  <si>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</si>
  <si>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</si>
  <si>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</si>
  <si>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</si>
  <si>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</si>
  <si>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</si>
  <si>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</si>
  <si>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</si>
  <si>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</si>
  <si>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</si>
  <si>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</si>
  <si>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</si>
  <si>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</si>
  <si>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</si>
  <si>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</si>
  <si>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</si>
  <si>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</si>
  <si>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</si>
  <si>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</si>
  <si>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</si>
  <si>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</si>
  <si>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</si>
  <si>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</si>
  <si>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</si>
  <si>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</si>
  <si>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</si>
  <si>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</si>
  <si>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</si>
  <si>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</si>
  <si>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</si>
  <si>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</si>
  <si>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</si>
  <si>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</si>
  <si>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</si>
  <si>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</si>
  <si>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</si>
  <si>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</si>
  <si>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</si>
  <si>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</si>
  <si>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</si>
  <si>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</si>
  <si>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</si>
  <si>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</si>
  <si>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</si>
  <si>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</si>
  <si>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</si>
  <si>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</si>
  <si>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</si>
  <si>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</si>
  <si>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</si>
  <si>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</si>
  <si>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</si>
  <si>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</si>
  <si>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</si>
  <si>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</si>
  <si>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</si>
  <si>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</si>
  <si>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</si>
  <si>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</si>
  <si>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</si>
  <si>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</si>
  <si>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</si>
  <si>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</si>
  <si>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</si>
  <si>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</si>
  <si>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</si>
  <si>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</si>
  <si>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</si>
  <si>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</si>
  <si>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</si>
  <si>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</si>
  <si>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</si>
  <si>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</si>
  <si>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</si>
  <si>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</si>
  <si>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</si>
  <si>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</si>
  <si>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</si>
  <si>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</si>
  <si>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</si>
  <si>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</si>
  <si>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</si>
  <si>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</si>
  <si>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</si>
  <si>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</si>
  <si>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</si>
  <si>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</si>
  <si>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</si>
  <si>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</si>
  <si>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</si>
  <si>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</si>
  <si>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</si>
  <si>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</si>
  <si>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</si>
  <si>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</si>
  <si>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</si>
  <si>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</si>
  <si>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</si>
  <si>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</si>
  <si>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</si>
  <si>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</si>
  <si>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</si>
  <si>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</si>
  <si>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</si>
  <si>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</si>
  <si>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</si>
  <si>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</si>
  <si>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</si>
  <si>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</si>
  <si>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</si>
  <si>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</si>
  <si>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</si>
  <si>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</si>
  <si>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</si>
  <si>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</si>
  <si>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</si>
  <si>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</si>
  <si>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</si>
  <si>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</si>
  <si>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</si>
  <si>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</si>
  <si>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</si>
  <si>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</si>
  <si>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</si>
  <si>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</si>
  <si>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</si>
  <si>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</si>
  <si>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</si>
  <si>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</si>
  <si>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</si>
  <si>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</si>
  <si>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</si>
  <si>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</si>
  <si>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</si>
  <si>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</si>
  <si>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</si>
  <si>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</si>
  <si>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</si>
  <si>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</si>
  <si>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</si>
  <si>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</si>
  <si>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</si>
  <si>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</si>
  <si>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</si>
  <si>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</si>
  <si>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</si>
  <si>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</si>
  <si>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</si>
  <si>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</si>
  <si>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</si>
  <si>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</si>
  <si>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</si>
  <si>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</si>
  <si>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</si>
  <si>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</si>
  <si>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</si>
  <si>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</si>
  <si>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</si>
  <si>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</si>
  <si>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</si>
  <si>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</si>
  <si>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</si>
  <si>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</si>
  <si>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</si>
  <si>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</si>
  <si>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</si>
  <si>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</si>
  <si>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</si>
  <si>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</si>
  <si>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</si>
  <si>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</si>
  <si>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</si>
  <si>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</si>
  <si>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</si>
  <si>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</si>
  <si>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</si>
  <si>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</si>
  <si>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</si>
  <si>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</si>
  <si>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</si>
  <si>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</si>
  <si>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</si>
  <si>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</si>
  <si>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</si>
  <si>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</si>
  <si>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</si>
  <si>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</si>
  <si>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</si>
  <si>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</si>
  <si>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</si>
  <si>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</si>
  <si>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</si>
  <si>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</si>
  <si>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</si>
  <si>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</si>
  <si>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</si>
  <si>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</si>
  <si>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</si>
  <si>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</si>
  <si>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</si>
  <si>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</si>
  <si>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</si>
  <si>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</si>
  <si>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</si>
  <si>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</si>
  <si>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</si>
  <si>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</si>
  <si>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</si>
  <si>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</si>
  <si>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</si>
  <si>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</si>
  <si>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</si>
  <si>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</si>
  <si>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</si>
  <si>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</si>
  <si>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</si>
  <si>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</si>
  <si>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</si>
  <si>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</si>
  <si>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</si>
  <si>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</si>
  <si>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</si>
  <si>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</si>
  <si>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</si>
  <si>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</si>
  <si>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</si>
  <si>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</si>
  <si>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</si>
  <si>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</si>
  <si>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</si>
  <si>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</si>
  <si>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</si>
  <si>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</si>
  <si>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</si>
  <si>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</si>
  <si>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</si>
  <si>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</si>
  <si>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</si>
  <si>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</si>
  <si>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</si>
  <si>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</si>
  <si>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</si>
  <si>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</si>
  <si>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</si>
  <si>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</si>
  <si>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</si>
  <si>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</si>
  <si>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</si>
  <si>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</si>
  <si>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</si>
  <si>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</si>
  <si>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</si>
  <si>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</si>
  <si>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</si>
  <si>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</si>
  <si>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</si>
  <si>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</si>
  <si>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</si>
  <si>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</si>
  <si>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</si>
  <si>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</si>
  <si>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</si>
  <si>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</si>
  <si>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</si>
  <si>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</si>
  <si>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</si>
  <si>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</si>
  <si>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</si>
  <si>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</si>
  <si>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</si>
  <si>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</si>
  <si>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</si>
  <si>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</si>
  <si>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</si>
  <si>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</si>
  <si>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</si>
  <si>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</si>
  <si>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</si>
  <si>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</si>
  <si>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</si>
  <si>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</si>
  <si>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</si>
  <si>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</si>
  <si>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</si>
  <si>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</si>
  <si>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</si>
  <si>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</si>
  <si>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</si>
  <si>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</si>
  <si>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</si>
  <si>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</si>
  <si>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</si>
  <si>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</si>
  <si>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</si>
  <si>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</si>
  <si>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</si>
  <si>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</si>
  <si>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</si>
  <si>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</si>
  <si>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</si>
  <si>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</si>
  <si>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</si>
  <si>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</si>
  <si>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</si>
  <si>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</si>
  <si>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</si>
  <si>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</si>
  <si>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</si>
  <si>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</si>
  <si>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</si>
  <si>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</si>
  <si>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</si>
  <si>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</si>
  <si>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</si>
  <si>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</si>
  <si>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</si>
  <si>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</si>
  <si>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</si>
  <si>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</si>
  <si>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</si>
  <si>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</si>
  <si>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</si>
  <si>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</si>
  <si>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</si>
  <si>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</si>
  <si>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</si>
  <si>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</si>
  <si>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</si>
  <si>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</si>
  <si>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</si>
  <si>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</si>
  <si>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</si>
  <si>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</si>
  <si>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</si>
  <si>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</si>
  <si>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</si>
  <si>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</si>
  <si>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</si>
  <si>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</si>
  <si>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</si>
  <si>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</si>
  <si>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</si>
  <si>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</si>
  <si>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</si>
  <si>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</si>
  <si>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</si>
  <si>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</si>
  <si>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</si>
  <si>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</si>
  <si>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</si>
  <si>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</si>
  <si>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</si>
  <si>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</si>
  <si>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</si>
  <si>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</si>
  <si>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</si>
  <si>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</si>
  <si>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</si>
  <si>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</si>
  <si>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</si>
  <si>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</si>
  <si>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</si>
  <si>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</si>
  <si>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</si>
  <si>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</si>
  <si>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</si>
  <si>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</si>
  <si>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</si>
  <si>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</si>
  <si>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</si>
  <si>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</si>
  <si>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</si>
  <si>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</si>
  <si>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</si>
  <si>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</si>
  <si>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</si>
  <si>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</si>
  <si>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</si>
  <si>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</si>
  <si>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</si>
  <si>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</si>
  <si>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</si>
  <si>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</si>
  <si>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</si>
  <si>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</si>
  <si>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</si>
  <si>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</si>
  <si>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</si>
  <si>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</si>
  <si>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</si>
  <si>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</si>
  <si>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</si>
  <si>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</si>
  <si>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</si>
  <si>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</si>
  <si>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</si>
  <si>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</si>
  <si>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</si>
  <si>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</si>
  <si>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</si>
  <si>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</si>
  <si>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</si>
  <si>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</si>
  <si>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</si>
  <si>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</si>
  <si>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</si>
  <si>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</si>
  <si>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</si>
  <si>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</si>
  <si>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</si>
  <si>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</si>
  <si>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</si>
  <si>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</si>
  <si>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</si>
  <si>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</si>
  <si>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</si>
  <si>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</si>
  <si>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</si>
  <si>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</si>
  <si>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</si>
  <si>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</si>
  <si>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</si>
  <si>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</si>
  <si>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</si>
  <si>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</si>
  <si>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</si>
  <si>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</si>
  <si>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</si>
  <si>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</si>
  <si>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</si>
  <si>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</si>
  <si>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</si>
  <si>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</si>
  <si>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</si>
  <si>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</si>
  <si>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</si>
  <si>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</si>
  <si>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</si>
  <si>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</si>
  <si>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</si>
  <si>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</si>
  <si>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</si>
  <si>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</si>
  <si>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</si>
  <si>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</si>
  <si>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</si>
  <si>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</si>
  <si>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</si>
  <si>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</si>
  <si>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</si>
  <si>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</si>
  <si>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</si>
  <si>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</si>
  <si>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</si>
  <si>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</si>
  <si>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</si>
  <si>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</si>
  <si>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</si>
  <si>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</si>
  <si>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</si>
  <si>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</si>
  <si>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</si>
  <si>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</si>
  <si>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</si>
  <si>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</si>
  <si>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</si>
  <si>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</si>
  <si>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</si>
  <si>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</si>
  <si>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</si>
  <si>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</si>
  <si>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</si>
  <si>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</si>
  <si>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</si>
  <si>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</si>
  <si>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</si>
  <si>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</si>
  <si>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</si>
  <si>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</si>
  <si>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</si>
  <si>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</si>
  <si>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</si>
  <si>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</si>
  <si>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</si>
  <si>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</si>
  <si>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</si>
  <si>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</si>
  <si>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</si>
  <si>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</si>
  <si>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</si>
  <si>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</si>
  <si>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</si>
  <si>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</si>
  <si>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</si>
  <si>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</si>
  <si>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</si>
  <si>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</si>
  <si>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</si>
  <si>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</si>
  <si>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</si>
  <si>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</si>
  <si>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</si>
  <si>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</si>
  <si>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</si>
  <si>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</si>
  <si>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</si>
  <si>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</si>
  <si>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</si>
  <si>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</si>
  <si>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</si>
  <si>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</si>
  <si>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</si>
  <si>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</si>
  <si>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</si>
  <si>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</si>
  <si>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</si>
  <si>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</si>
  <si>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</si>
  <si>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</si>
  <si>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</si>
  <si>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</si>
  <si>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</si>
  <si>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</si>
  <si>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</si>
  <si>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</si>
  <si>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</si>
  <si>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</si>
  <si>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</si>
  <si>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</si>
  <si>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</si>
  <si>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</si>
  <si>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</si>
  <si>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</si>
  <si>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</si>
  <si>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</si>
  <si>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</si>
  <si>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</si>
  <si>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</si>
  <si>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</si>
  <si>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</si>
  <si>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</si>
  <si>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</si>
  <si>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</si>
  <si>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</si>
  <si>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</si>
  <si>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</si>
  <si>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</si>
  <si>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</si>
  <si>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</si>
  <si>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</si>
  <si>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</si>
  <si>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</si>
  <si>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</si>
  <si>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</si>
  <si>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</si>
  <si>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</si>
  <si>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</si>
  <si>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</si>
  <si>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</si>
  <si>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</si>
  <si>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</si>
  <si>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</si>
  <si>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</si>
  <si>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</si>
  <si>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</si>
  <si>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</si>
  <si>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</si>
  <si>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</si>
  <si>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</si>
  <si>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</si>
  <si>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</si>
  <si>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</si>
  <si>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</si>
  <si>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</si>
  <si>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</si>
  <si>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</si>
  <si>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</si>
  <si>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</si>
  <si>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</si>
  <si>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</si>
  <si>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</si>
  <si>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</si>
  <si>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</si>
  <si>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</si>
  <si>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</si>
  <si>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</si>
  <si>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</si>
  <si>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</si>
  <si>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</si>
  <si>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</si>
  <si>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</si>
  <si>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</si>
  <si>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</si>
  <si>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</si>
  <si>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</si>
  <si>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</si>
  <si>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</si>
  <si>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</si>
  <si>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</si>
  <si>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</si>
  <si>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</si>
  <si>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</si>
  <si>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</si>
  <si>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</si>
  <si>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</si>
  <si>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</si>
  <si>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</si>
  <si>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</si>
  <si>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</si>
  <si>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</si>
  <si>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</si>
  <si>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</si>
  <si>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</si>
  <si>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</si>
  <si>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</si>
  <si>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</si>
  <si>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</si>
  <si>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</si>
  <si>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</si>
  <si>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</si>
  <si>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</si>
  <si>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</si>
  <si>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</si>
  <si>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</si>
  <si>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</si>
  <si>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</si>
  <si>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</si>
  <si>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</si>
  <si>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</si>
  <si>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</si>
  <si>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</si>
  <si>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</si>
  <si>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</si>
  <si>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</si>
  <si>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</si>
  <si>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</si>
  <si>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</si>
  <si>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</si>
  <si>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</si>
  <si>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</si>
  <si>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</si>
  <si>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</si>
  <si>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</si>
  <si>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</si>
  <si>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</si>
  <si>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</si>
  <si>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</si>
  <si>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</si>
  <si>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</si>
  <si>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</si>
  <si>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</si>
  <si>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</si>
  <si>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</si>
  <si>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</si>
  <si>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</si>
  <si>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</si>
  <si>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</si>
  <si>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</si>
  <si>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</si>
  <si>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</si>
  <si>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</si>
  <si>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</si>
  <si>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</si>
  <si>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</si>
  <si>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</si>
  <si>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</si>
  <si>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</si>
  <si>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</si>
  <si>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</si>
  <si>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</si>
  <si>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</si>
  <si>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</si>
  <si>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</si>
  <si>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</si>
  <si>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</si>
  <si>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</si>
  <si>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</si>
  <si>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</si>
  <si>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</si>
  <si>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</si>
  <si>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</si>
  <si>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</si>
  <si>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</si>
  <si>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</si>
  <si>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</si>
  <si>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</si>
  <si>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</si>
  <si>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</si>
  <si>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</si>
  <si>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</si>
  <si>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</si>
  <si>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</si>
  <si>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</si>
  <si>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</si>
  <si>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</si>
  <si>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</si>
  <si>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</si>
  <si>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</si>
  <si>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</si>
  <si>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</si>
  <si>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</si>
  <si>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</si>
  <si>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</si>
  <si>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</si>
  <si>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</si>
  <si>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</si>
  <si>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</si>
  <si>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</si>
  <si>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</si>
  <si>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</si>
  <si>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</si>
  <si>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</si>
  <si>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</si>
  <si>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</si>
  <si>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</si>
  <si>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</si>
  <si>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</si>
  <si>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</si>
  <si>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</si>
  <si>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</si>
  <si>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</si>
  <si>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</si>
  <si>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</si>
  <si>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</si>
  <si>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</si>
  <si>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</si>
  <si>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</si>
  <si>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</si>
  <si>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</si>
  <si>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</si>
  <si>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</si>
  <si>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</si>
  <si>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</si>
  <si>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</si>
  <si>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</si>
  <si>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</si>
  <si>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</si>
  <si>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</si>
  <si>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</si>
  <si>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</si>
  <si>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</si>
  <si>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</si>
  <si>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</si>
  <si>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</si>
  <si>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</si>
  <si>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</si>
  <si>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</si>
  <si>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</si>
  <si>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</si>
  <si>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</si>
  <si>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</si>
  <si>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</si>
  <si>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</si>
  <si>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</si>
  <si>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</si>
  <si>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</si>
  <si>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</si>
  <si>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</si>
  <si>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</si>
  <si>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</si>
  <si>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</si>
  <si>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</si>
  <si>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</si>
  <si>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</si>
  <si>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</si>
  <si>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</si>
  <si>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</si>
  <si>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</si>
  <si>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</si>
  <si>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</si>
  <si>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</si>
  <si>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</si>
  <si>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</si>
  <si>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</si>
  <si>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</si>
  <si>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</si>
  <si>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</si>
  <si>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</si>
  <si>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</si>
  <si>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</si>
  <si>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</si>
  <si>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</si>
  <si>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</si>
  <si>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</si>
  <si>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</si>
  <si>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</si>
  <si>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</si>
  <si>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</si>
  <si>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</si>
  <si>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</si>
  <si>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</si>
  <si>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</si>
  <si>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</si>
  <si>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</si>
  <si>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</si>
  <si>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</si>
  <si>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</si>
  <si>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</si>
  <si>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</si>
  <si>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</si>
  <si>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</si>
  <si>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</si>
  <si>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</si>
  <si>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</si>
  <si>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</si>
  <si>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</si>
  <si>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</si>
  <si>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</si>
  <si>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</si>
  <si>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</si>
  <si>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</si>
  <si>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</si>
  <si>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</si>
  <si>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</si>
  <si>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</si>
  <si>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</si>
  <si>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</si>
  <si>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</si>
  <si>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</si>
  <si>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</si>
  <si>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</si>
  <si>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</si>
  <si>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</si>
  <si>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</si>
  <si>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</si>
  <si>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</si>
  <si>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</si>
  <si>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</si>
  <si>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</si>
  <si>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</si>
  <si>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</si>
  <si>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</si>
  <si>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</si>
  <si>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</si>
  <si>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</si>
  <si>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</si>
  <si>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</si>
  <si>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</si>
  <si>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</si>
  <si>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</si>
  <si>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</si>
  <si>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</si>
  <si>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</si>
  <si>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</si>
  <si>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</si>
  <si>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</si>
  <si>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</si>
  <si>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</si>
  <si>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</si>
  <si>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</si>
  <si>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</si>
  <si>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</si>
  <si>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</si>
  <si>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</si>
  <si>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</si>
  <si>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</si>
  <si>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</si>
  <si>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</si>
  <si>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</si>
  <si>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</si>
  <si>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</si>
  <si>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</si>
  <si>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</si>
  <si>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</si>
  <si>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</si>
  <si>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</si>
  <si>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</si>
  <si>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</si>
  <si>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</si>
  <si>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</si>
  <si>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</si>
  <si>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</si>
  <si>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</si>
  <si>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</si>
  <si>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</si>
  <si>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</si>
  <si>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</si>
  <si>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</si>
  <si>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</si>
  <si>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</si>
  <si>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</si>
  <si>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</si>
  <si>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</si>
  <si>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</si>
  <si>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</si>
  <si>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</si>
  <si>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</si>
  <si>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</si>
  <si>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</si>
  <si>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</si>
  <si>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</si>
  <si>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</si>
  <si>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</si>
  <si>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</si>
  <si>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</si>
  <si>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</si>
  <si>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</si>
  <si>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</si>
  <si>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</si>
  <si>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</si>
  <si>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</si>
  <si>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</si>
  <si>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</si>
  <si>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</si>
  <si>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</si>
  <si>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</si>
  <si>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</si>
  <si>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</si>
  <si>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</si>
  <si>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</si>
  <si>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</si>
  <si>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</si>
  <si>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</si>
  <si>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</si>
  <si>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</si>
  <si>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</si>
  <si>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</si>
  <si>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</si>
  <si>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</si>
  <si>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</si>
  <si>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</si>
  <si>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</si>
  <si>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</si>
  <si>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</si>
  <si>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</si>
  <si>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</si>
  <si>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</si>
  <si>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</si>
  <si>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</si>
  <si>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</si>
  <si>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</si>
  <si>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</si>
  <si>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</si>
  <si>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</si>
  <si>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</si>
  <si>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</si>
  <si>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</si>
  <si>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</si>
  <si>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</si>
  <si>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</si>
  <si>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</si>
  <si>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</si>
  <si>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</si>
  <si>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</si>
  <si>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</si>
  <si>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</si>
  <si>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</si>
  <si>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</si>
  <si>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</si>
  <si>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</si>
  <si>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</si>
  <si>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</si>
  <si>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</si>
  <si>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</si>
  <si>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</si>
  <si>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</si>
  <si>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</si>
  <si>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</si>
  <si>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</si>
  <si>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</si>
  <si>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</si>
  <si>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</si>
  <si>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</si>
  <si>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</si>
  <si>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</si>
  <si>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</si>
  <si>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</si>
  <si>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</si>
  <si>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</si>
  <si>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</si>
  <si>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</si>
  <si>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</si>
  <si>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</si>
  <si>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</si>
  <si>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</si>
  <si>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</si>
  <si>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</si>
  <si>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</si>
  <si>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</si>
  <si>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</si>
  <si>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</si>
  <si>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</si>
  <si>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</si>
  <si>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</si>
  <si>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</si>
  <si>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</si>
  <si>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</si>
  <si>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</si>
  <si>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</si>
  <si>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</si>
  <si>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</si>
  <si>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</si>
  <si>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</si>
  <si>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</si>
  <si>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</si>
  <si>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</si>
  <si>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</si>
  <si>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</si>
  <si>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</si>
  <si>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</si>
  <si>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</si>
  <si>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</si>
  <si>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</si>
  <si>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</si>
  <si>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</si>
  <si>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</si>
  <si>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</si>
  <si>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</si>
  <si>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</si>
  <si>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</si>
  <si>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</si>
  <si>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</si>
  <si>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</si>
  <si>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</si>
  <si>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</si>
  <si>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</si>
  <si>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</si>
  <si>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</si>
  <si>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</si>
  <si>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</si>
  <si>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</si>
  <si>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</si>
  <si>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</si>
  <si>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</si>
  <si>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</si>
  <si>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</si>
  <si>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</si>
  <si>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</si>
  <si>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</si>
  <si>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</si>
  <si>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</si>
  <si>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</si>
  <si>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</si>
  <si>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</si>
  <si>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</si>
  <si>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</si>
  <si>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</si>
  <si>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</si>
  <si>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</si>
  <si>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</si>
  <si>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</si>
  <si>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</si>
  <si>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</si>
  <si>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</si>
  <si>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</si>
  <si>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</si>
  <si>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</si>
  <si>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</si>
  <si>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</si>
  <si>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</si>
  <si>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</si>
  <si>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</si>
  <si>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</si>
  <si>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</si>
  <si>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</si>
  <si>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</si>
  <si>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</si>
  <si>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</si>
  <si>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</si>
  <si>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</si>
  <si>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</si>
  <si>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</si>
  <si>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</si>
  <si>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</si>
  <si>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</si>
  <si>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</si>
  <si>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</si>
  <si>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</si>
  <si>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</si>
  <si>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</si>
  <si>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</si>
  <si>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</si>
  <si>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</si>
  <si>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</si>
  <si>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</si>
  <si>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</si>
  <si>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</si>
  <si>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</si>
  <si>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</si>
  <si>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</si>
  <si>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</si>
  <si>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</si>
  <si>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</si>
  <si>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</si>
  <si>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</si>
  <si>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</si>
  <si>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</si>
  <si>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</si>
  <si>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</si>
  <si>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</si>
  <si>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</si>
  <si>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</si>
  <si>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</si>
  <si>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</si>
  <si>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</si>
  <si>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</si>
  <si>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</si>
  <si>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</si>
  <si>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</si>
  <si>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</si>
  <si>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</si>
  <si>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</si>
  <si>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</si>
  <si>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</si>
  <si>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</si>
  <si>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</si>
  <si>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</si>
  <si>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</si>
  <si>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</si>
  <si>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</si>
  <si>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</si>
  <si>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</si>
  <si>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</si>
  <si>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</si>
  <si>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</si>
  <si>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</si>
  <si>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</si>
  <si>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</si>
  <si>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</si>
  <si>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</si>
  <si>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</si>
  <si>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</si>
  <si>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</si>
  <si>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</si>
  <si>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</si>
  <si>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</si>
  <si>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</si>
  <si>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</si>
  <si>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</si>
  <si>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</si>
  <si>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</si>
  <si>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</si>
  <si>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</si>
  <si>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</si>
  <si>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</si>
  <si>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</si>
  <si>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</si>
  <si>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</si>
  <si>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</si>
  <si>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</si>
  <si>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</si>
  <si>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</si>
  <si>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</si>
  <si>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</si>
  <si>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</si>
  <si>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</si>
  <si>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</si>
  <si>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</si>
  <si>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</si>
  <si>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</si>
  <si>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</si>
  <si>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</si>
  <si>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</si>
  <si>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</si>
  <si>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</si>
  <si>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</si>
  <si>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</si>
  <si>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</si>
  <si>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</si>
  <si>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</si>
  <si>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</si>
  <si>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</si>
  <si>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</si>
  <si>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</si>
  <si>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</si>
  <si>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</si>
  <si>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</si>
  <si>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</si>
  <si>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</si>
  <si>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</si>
  <si>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</si>
  <si>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</si>
  <si>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</si>
  <si>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</si>
  <si>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</si>
  <si>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</si>
  <si>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</si>
  <si>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</si>
  <si>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</si>
  <si>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</si>
  <si>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</si>
  <si>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</si>
  <si>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</si>
  <si>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</si>
  <si>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</si>
  <si>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</si>
  <si>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</si>
  <si>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</si>
  <si>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</si>
  <si>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</si>
  <si>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</si>
  <si>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</si>
  <si>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</si>
  <si>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</si>
  <si>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</si>
  <si>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</si>
  <si>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</si>
  <si>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</si>
  <si>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</si>
  <si>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</si>
  <si>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</si>
  <si>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</si>
  <si>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</si>
  <si>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</si>
  <si>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</si>
  <si>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</si>
  <si>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</si>
  <si>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</si>
  <si>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</si>
  <si>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</si>
  <si>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</si>
  <si>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</si>
  <si>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</si>
  <si>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</si>
  <si>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</si>
  <si>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</si>
  <si>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</si>
  <si>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</si>
  <si>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</si>
  <si>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</si>
  <si>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</si>
  <si>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</si>
  <si>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</si>
  <si>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</si>
  <si>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</si>
  <si>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</si>
  <si>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</si>
  <si>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</si>
  <si>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</si>
  <si>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</si>
  <si>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</si>
  <si>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</si>
  <si>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</si>
  <si>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</si>
  <si>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</si>
  <si>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</si>
  <si>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</si>
  <si>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</si>
  <si>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</si>
  <si>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</si>
  <si>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</si>
  <si>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</si>
  <si>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</si>
  <si>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</si>
  <si>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</si>
  <si>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</si>
  <si>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</si>
  <si>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</si>
  <si>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</si>
  <si>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</si>
  <si>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</si>
  <si>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</si>
  <si>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</si>
  <si>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</si>
  <si>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</si>
  <si>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</si>
  <si>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</si>
  <si>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</si>
  <si>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</si>
  <si>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</si>
  <si>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</si>
  <si>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</si>
  <si>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</si>
  <si>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</si>
  <si>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</si>
  <si>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</si>
  <si>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</si>
  <si>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</si>
  <si>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</si>
  <si>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</si>
  <si>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</si>
  <si>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</si>
  <si>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</si>
  <si>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</si>
  <si>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</si>
  <si>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</si>
  <si>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</si>
  <si>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</si>
  <si>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</si>
  <si>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</si>
  <si>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</si>
  <si>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</si>
  <si>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</si>
  <si>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</si>
  <si>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</si>
  <si>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</si>
  <si>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</si>
  <si>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</si>
  <si>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</si>
  <si>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</si>
  <si>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</si>
  <si>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</si>
  <si>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</si>
  <si>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</si>
  <si>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</si>
  <si>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</si>
  <si>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</si>
  <si>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</si>
  <si>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</si>
  <si>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</si>
  <si>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</si>
  <si>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</si>
  <si>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</si>
  <si>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</si>
  <si>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</si>
  <si>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</si>
  <si>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</si>
  <si>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</si>
  <si>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</si>
  <si>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</si>
  <si>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</si>
  <si>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</si>
  <si>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</si>
  <si>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</si>
  <si>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</si>
  <si>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</si>
  <si>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</si>
  <si>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</si>
  <si>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</si>
  <si>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</si>
  <si>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</si>
  <si>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</si>
  <si>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</si>
  <si>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</si>
  <si>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</si>
  <si>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</si>
  <si>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</si>
  <si>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</si>
  <si>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</si>
  <si>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</si>
  <si>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</si>
  <si>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</si>
  <si>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</si>
  <si>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</si>
  <si>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</si>
  <si>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</si>
  <si>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</si>
  <si>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</si>
  <si>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</si>
  <si>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</si>
  <si>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</si>
  <si>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</si>
  <si>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</si>
  <si>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</si>
  <si>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</si>
  <si>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</si>
  <si>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</si>
  <si>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</si>
  <si>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</si>
  <si>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</si>
  <si>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</si>
  <si>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</si>
  <si>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</si>
  <si>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</si>
  <si>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</si>
  <si>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</si>
  <si>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</si>
  <si>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</si>
  <si>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</si>
  <si>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</si>
  <si>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</si>
  <si>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</si>
  <si>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</si>
  <si>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</si>
  <si>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</si>
  <si>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</si>
  <si>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</si>
  <si>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</si>
  <si>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</si>
  <si>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</si>
  <si>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</si>
  <si>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</si>
  <si>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</si>
  <si>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</si>
  <si>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</si>
  <si>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</si>
  <si>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</si>
  <si>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</si>
  <si>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</si>
  <si>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</si>
  <si>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</si>
  <si>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</si>
  <si>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</si>
  <si>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</si>
  <si>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</si>
  <si>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</si>
  <si>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</si>
  <si>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</si>
  <si>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</si>
  <si>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</si>
  <si>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</si>
  <si>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</si>
  <si>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</si>
  <si>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</si>
  <si>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</si>
  <si>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</si>
  <si>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</si>
  <si>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</si>
  <si>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</si>
  <si>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</si>
  <si>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</si>
  <si>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</si>
  <si>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</si>
  <si>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</si>
  <si>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</si>
  <si>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</si>
  <si>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</si>
  <si>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</si>
  <si>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</si>
  <si>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</si>
  <si>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</si>
  <si>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</si>
  <si>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</si>
  <si>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</si>
  <si>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</si>
  <si>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</si>
  <si>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</si>
  <si>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</si>
  <si>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</si>
  <si>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</si>
  <si>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</si>
  <si>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</si>
  <si>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</si>
  <si>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</si>
  <si>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</si>
  <si>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</si>
  <si>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</si>
  <si>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</si>
  <si>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</si>
  <si>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</si>
  <si>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</si>
  <si>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</si>
  <si>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</si>
  <si>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</si>
  <si>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</si>
  <si>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</si>
  <si>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</si>
  <si>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</si>
  <si>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</si>
  <si>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</si>
  <si>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</si>
  <si>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</si>
  <si>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</si>
  <si>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</si>
  <si>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</si>
  <si>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</si>
  <si>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</si>
  <si>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</si>
  <si>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</si>
  <si>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</si>
  <si>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</si>
  <si>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</si>
  <si>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</si>
  <si>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</si>
  <si>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</si>
  <si>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</si>
  <si>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</si>
  <si>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</si>
  <si>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</si>
  <si>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</si>
  <si>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</si>
  <si>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</si>
  <si>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</si>
  <si>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</si>
  <si>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</si>
  <si>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</si>
  <si>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</si>
  <si>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</si>
  <si>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</si>
  <si>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</si>
  <si>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</si>
  <si>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</si>
  <si>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</si>
  <si>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</si>
  <si>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</si>
  <si>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</si>
  <si>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</si>
  <si>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</si>
  <si>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</si>
  <si>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</si>
  <si>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</si>
  <si>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</si>
  <si>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</si>
  <si>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</si>
  <si>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</si>
  <si>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</si>
  <si>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</si>
  <si>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</si>
  <si>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</si>
  <si>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</si>
  <si>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</si>
  <si>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</si>
  <si>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</si>
  <si>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</si>
  <si>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</si>
  <si>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</si>
  <si>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</si>
  <si>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</si>
  <si>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</si>
  <si>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</si>
  <si>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</si>
  <si>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</si>
  <si>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</si>
  <si>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</si>
  <si>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</si>
  <si>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</si>
  <si>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</si>
  <si>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</si>
  <si>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</si>
  <si>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</si>
  <si>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</si>
  <si>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</si>
  <si>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</si>
  <si>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</si>
  <si>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</si>
  <si>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</si>
  <si>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</si>
  <si>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</si>
  <si>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</si>
  <si>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</si>
  <si>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</si>
  <si>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</si>
  <si>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</si>
  <si>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</si>
  <si>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</si>
  <si>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</si>
  <si>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</si>
  <si>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</si>
  <si>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</si>
  <si>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</si>
  <si>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</si>
  <si>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</si>
  <si>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</si>
  <si>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</si>
  <si>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</si>
  <si>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</si>
  <si>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</si>
  <si>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</si>
  <si>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</si>
  <si>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</si>
  <si>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</si>
  <si>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</si>
  <si>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</si>
  <si>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</si>
  <si>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</si>
  <si>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</si>
  <si>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</si>
  <si>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</si>
  <si>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</si>
  <si>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</si>
  <si>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</si>
  <si>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</si>
  <si>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</si>
  <si>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</si>
  <si>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</si>
  <si>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</si>
  <si>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</si>
  <si>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</si>
  <si>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</si>
  <si>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</si>
  <si>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</si>
  <si>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</si>
  <si>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</si>
  <si>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</si>
  <si>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</si>
  <si>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</si>
  <si>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</si>
  <si>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</si>
  <si>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</si>
  <si>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</si>
  <si>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</si>
  <si>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</si>
  <si>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</si>
  <si>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</si>
  <si>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</si>
  <si>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</si>
  <si>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</si>
  <si>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</si>
  <si>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</si>
  <si>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</si>
  <si>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</si>
  <si>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</si>
  <si>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</si>
  <si>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</si>
  <si>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</si>
  <si>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</si>
  <si>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</si>
  <si>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</si>
  <si>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</si>
  <si>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</si>
  <si>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</si>
  <si>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</si>
  <si>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</si>
  <si>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</si>
  <si>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</si>
  <si>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</si>
  <si>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</si>
  <si>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</si>
  <si>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</si>
  <si>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</si>
  <si>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</si>
  <si>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</si>
  <si>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</si>
  <si>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</si>
  <si>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</si>
  <si>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</si>
  <si>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</si>
  <si>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</si>
  <si>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</si>
  <si>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</si>
  <si>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</si>
  <si>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</si>
  <si>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</si>
  <si>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</si>
  <si>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</si>
  <si>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</si>
  <si>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</si>
  <si>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</si>
  <si>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</si>
  <si>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</si>
  <si>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</si>
  <si>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</si>
  <si>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</si>
  <si>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</si>
  <si>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</si>
  <si>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</si>
  <si>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</si>
  <si>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</si>
  <si>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</si>
  <si>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</si>
  <si>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</si>
  <si>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</si>
  <si>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</si>
  <si>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</si>
  <si>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</si>
  <si>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</si>
  <si>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</si>
  <si>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</si>
  <si>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</si>
  <si>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</si>
  <si>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</si>
  <si>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</si>
  <si>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</si>
  <si>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</si>
  <si>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</si>
  <si>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</si>
  <si>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</si>
  <si>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</si>
  <si>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</si>
  <si>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</si>
  <si>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</si>
  <si>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</si>
  <si>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</si>
  <si>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</si>
  <si>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</si>
  <si>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</si>
  <si>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</si>
  <si>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</si>
  <si>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</si>
  <si>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</si>
  <si>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</si>
  <si>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</si>
  <si>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</si>
  <si>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</si>
  <si>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</si>
  <si>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</si>
  <si>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</si>
  <si>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</si>
  <si>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</si>
  <si>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</si>
  <si>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</si>
  <si>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</si>
  <si>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</si>
  <si>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</si>
  <si>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</si>
  <si>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</si>
  <si>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</si>
  <si>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</si>
  <si>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</si>
  <si>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</si>
  <si>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</si>
  <si>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</si>
  <si>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</si>
  <si>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</si>
  <si>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</si>
  <si>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</si>
  <si>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</si>
  <si>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</si>
  <si>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</si>
  <si>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</si>
  <si>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</si>
  <si>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</si>
  <si>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</si>
  <si>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</si>
  <si>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</si>
  <si>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</si>
  <si>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</si>
  <si>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</si>
  <si>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</si>
  <si>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</si>
  <si>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</si>
  <si>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</si>
  <si>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</si>
  <si>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</si>
  <si>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</si>
  <si>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</si>
  <si>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</si>
  <si>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</si>
  <si>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</si>
  <si>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</si>
  <si>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</si>
  <si>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</si>
  <si>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</si>
  <si>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</si>
  <si>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</si>
  <si>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</si>
  <si>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</si>
  <si>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</si>
  <si>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</si>
  <si>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</si>
  <si>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</si>
  <si>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</si>
  <si>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</si>
  <si>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</si>
  <si>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</si>
  <si>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</si>
  <si>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</si>
  <si>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</si>
  <si>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</si>
  <si>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</si>
  <si>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</si>
  <si>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</si>
  <si>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</si>
  <si>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</si>
  <si>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</si>
  <si>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</si>
  <si>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</si>
  <si>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</si>
  <si>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</si>
  <si>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</si>
  <si>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</si>
  <si>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</si>
  <si>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</si>
  <si>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</si>
  <si>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</si>
  <si>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</si>
  <si>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</si>
  <si>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</si>
  <si>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</si>
  <si>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</si>
  <si>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</si>
  <si>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</si>
  <si>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</si>
  <si>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</si>
  <si>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</si>
  <si>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</si>
  <si>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</si>
  <si>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</si>
  <si>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</si>
  <si>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</si>
  <si>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</si>
  <si>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</si>
  <si>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</si>
  <si>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</si>
  <si>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</si>
  <si>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</si>
  <si>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</si>
  <si>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</si>
  <si>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</si>
  <si>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</si>
  <si>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</si>
  <si>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</si>
  <si>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</si>
  <si>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</si>
  <si>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</si>
  <si>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</si>
  <si>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</si>
  <si>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</si>
  <si>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</si>
  <si>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</si>
  <si>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</si>
  <si>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</si>
  <si>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</si>
  <si>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</si>
  <si>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</si>
  <si>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</si>
  <si>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</si>
  <si>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</si>
  <si>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</si>
  <si>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</si>
  <si>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</si>
  <si>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</si>
  <si>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</si>
  <si>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</si>
  <si>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</si>
  <si>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</si>
  <si>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</si>
  <si>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</si>
  <si>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</si>
  <si>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</si>
  <si>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</si>
  <si>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</si>
  <si>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</si>
  <si>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</si>
  <si>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</si>
  <si>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</si>
  <si>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</si>
  <si>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</si>
  <si>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</si>
  <si>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</si>
  <si>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</si>
  <si>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</si>
  <si>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</si>
  <si>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</si>
  <si>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</si>
  <si>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</si>
  <si>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</si>
  <si>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</si>
  <si>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</si>
  <si>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</si>
  <si>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</si>
  <si>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</si>
  <si>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</si>
  <si>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</si>
  <si>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</si>
  <si>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</si>
  <si>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</si>
  <si>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</si>
  <si>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</si>
  <si>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</si>
  <si>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</si>
  <si>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</si>
  <si>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</si>
  <si>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</si>
  <si>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</si>
  <si>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</si>
  <si>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</si>
  <si>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</si>
  <si>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</si>
  <si>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</si>
  <si>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</si>
  <si>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</si>
  <si>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</si>
  <si>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</si>
  <si>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</si>
  <si>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</si>
  <si>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</si>
  <si>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</si>
  <si>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</si>
  <si>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</si>
  <si>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</si>
  <si>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</si>
  <si>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</si>
  <si>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</si>
  <si>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</si>
  <si>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</si>
  <si>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</si>
  <si>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</si>
  <si>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</si>
  <si>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</si>
  <si>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</si>
  <si>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</si>
  <si>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</si>
  <si>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</si>
  <si>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</si>
  <si>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</si>
  <si>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</si>
  <si>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</si>
  <si>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</si>
  <si>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</si>
  <si>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</si>
  <si>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</si>
  <si>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</si>
  <si>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</si>
  <si>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</si>
  <si>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</si>
  <si>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</si>
  <si>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</si>
  <si>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</si>
  <si>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</si>
  <si>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</si>
  <si>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</si>
  <si>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</si>
  <si>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</si>
  <si>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</si>
  <si>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</si>
  <si>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</si>
  <si>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</si>
  <si>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</si>
  <si>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</si>
  <si>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</si>
  <si>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</si>
  <si>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</si>
  <si>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</si>
  <si>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</si>
  <si>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</si>
  <si>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</si>
  <si>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</si>
  <si>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</si>
  <si>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</si>
  <si>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</si>
  <si>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</si>
  <si>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</si>
  <si>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</si>
  <si>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</si>
  <si>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</si>
  <si>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</si>
  <si>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</si>
  <si>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</si>
  <si>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</si>
  <si>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</si>
  <si>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</si>
  <si>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</si>
  <si>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</si>
  <si>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</si>
  <si>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</si>
  <si>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</si>
  <si>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</si>
  <si>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</si>
  <si>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</si>
  <si>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</si>
  <si>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</si>
  <si>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</si>
  <si>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</si>
  <si>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</si>
  <si>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</si>
  <si>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</si>
  <si>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</si>
  <si>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</si>
  <si>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</si>
  <si>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</si>
  <si>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</si>
  <si>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</si>
  <si>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</si>
  <si>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</si>
  <si>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</si>
  <si>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</si>
  <si>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</si>
  <si>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</si>
  <si>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</si>
  <si>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</si>
  <si>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</si>
  <si>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</si>
  <si>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</si>
  <si>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</si>
  <si>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</si>
  <si>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</si>
  <si>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</si>
  <si>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</si>
  <si>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</si>
  <si>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</si>
  <si>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</si>
  <si>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</si>
  <si>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</si>
  <si>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</si>
  <si>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</si>
  <si>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</si>
  <si>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</si>
  <si>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</si>
  <si>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</si>
  <si>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</si>
  <si>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</si>
  <si>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</si>
  <si>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</si>
  <si>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</si>
  <si>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</si>
  <si>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</si>
  <si>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</si>
  <si>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</si>
  <si>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</si>
  <si>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</si>
  <si>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</si>
  <si>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</si>
  <si>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</si>
  <si>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</si>
  <si>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</si>
  <si>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</si>
  <si>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</si>
  <si>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</si>
  <si>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</si>
  <si>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</si>
  <si>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</si>
  <si>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</si>
  <si>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</si>
  <si>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</si>
  <si>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</si>
  <si>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</si>
  <si>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</si>
  <si>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</si>
  <si>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</si>
  <si>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</si>
  <si>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</si>
  <si>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</si>
  <si>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</si>
  <si>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</si>
  <si>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</si>
  <si>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</si>
  <si>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</si>
  <si>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</si>
  <si>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</si>
  <si>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</si>
  <si>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</si>
  <si>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</si>
  <si>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</si>
  <si>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</si>
  <si>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</si>
  <si>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</si>
  <si>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</si>
  <si>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</si>
  <si>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</si>
  <si>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</si>
  <si>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</si>
  <si>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</si>
  <si>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</si>
  <si>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</si>
  <si>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</si>
  <si>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</si>
  <si>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</si>
  <si>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</si>
  <si>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</si>
  <si>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</si>
  <si>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</si>
  <si>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</si>
  <si>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</si>
  <si>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</si>
  <si>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</si>
  <si>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</si>
  <si>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</si>
  <si>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</si>
  <si>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</si>
  <si>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</si>
  <si>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</si>
  <si>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</si>
  <si>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</si>
  <si>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</si>
  <si>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</si>
  <si>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</si>
  <si>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</si>
  <si>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</si>
  <si>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</si>
  <si>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</si>
  <si>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</si>
  <si>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</si>
  <si>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</si>
  <si>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</si>
  <si>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</si>
  <si>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</si>
  <si>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</si>
  <si>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</si>
  <si>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</si>
  <si>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</si>
  <si>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</si>
  <si>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</si>
  <si>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</si>
  <si>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</si>
  <si>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</si>
  <si>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</si>
  <si>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</si>
  <si>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</si>
  <si>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</si>
  <si>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</si>
  <si>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</si>
  <si>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</si>
  <si>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</si>
  <si>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</si>
  <si>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</si>
  <si>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</si>
  <si>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</si>
  <si>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</si>
  <si>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</si>
  <si>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</si>
  <si>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</si>
  <si>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</si>
  <si>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</si>
  <si>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</si>
  <si>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</si>
  <si>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</si>
  <si>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</si>
  <si>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</si>
  <si>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</si>
  <si>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</si>
  <si>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</si>
  <si>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</si>
  <si>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</si>
  <si>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</si>
  <si>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</si>
  <si>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</si>
  <si>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</si>
  <si>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</si>
  <si>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</si>
  <si>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</si>
  <si>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</si>
  <si>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</si>
  <si>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</si>
  <si>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</si>
  <si>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</si>
  <si>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</si>
  <si>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</si>
  <si>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</si>
  <si>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</si>
  <si>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</si>
  <si>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</si>
  <si>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</si>
  <si>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</si>
  <si>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</si>
  <si>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</si>
  <si>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</si>
  <si>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</si>
  <si>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</si>
  <si>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</si>
  <si>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</si>
  <si>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</si>
  <si>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</si>
  <si>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</si>
  <si>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</si>
  <si>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</si>
  <si>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</si>
  <si>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</si>
  <si>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</si>
  <si>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</si>
  <si>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</si>
  <si>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</si>
  <si>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</si>
  <si>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</si>
  <si>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</si>
  <si>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</si>
  <si>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</si>
  <si>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</si>
  <si>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</si>
  <si>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</si>
  <si>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</si>
  <si>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</si>
  <si>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</si>
  <si>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</si>
  <si>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</si>
  <si>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</si>
  <si>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</si>
  <si>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</si>
  <si>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</si>
  <si>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</si>
  <si>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</si>
  <si>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</si>
  <si>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</si>
  <si>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</si>
  <si>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</si>
  <si>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</si>
  <si>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</si>
  <si>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</si>
  <si>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</si>
  <si>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</si>
  <si>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</si>
  <si>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</si>
  <si>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</si>
  <si>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</si>
  <si>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</si>
  <si>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</si>
  <si>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</si>
  <si>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</si>
  <si>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</si>
  <si>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</si>
  <si>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</si>
  <si>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</si>
  <si>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</si>
  <si>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</si>
  <si>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</si>
  <si>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</si>
  <si>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</si>
  <si>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</si>
  <si>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</si>
  <si>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</si>
  <si>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</si>
  <si>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</si>
  <si>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</si>
  <si>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</si>
  <si>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</si>
  <si>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</si>
  <si>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</si>
  <si>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</si>
  <si>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</si>
  <si>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</si>
  <si>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</si>
  <si>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</si>
  <si>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</si>
  <si>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</si>
  <si>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</si>
  <si>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</si>
  <si>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</si>
  <si>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</si>
  <si>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</si>
  <si>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</si>
  <si>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</si>
  <si>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</si>
  <si>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</si>
  <si>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</si>
  <si>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</si>
  <si>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</si>
  <si>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</si>
  <si>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</si>
  <si>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</si>
  <si>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</si>
  <si>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</si>
  <si>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</si>
  <si>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</si>
  <si>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</si>
  <si>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</si>
  <si>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</si>
  <si>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</si>
  <si>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</si>
  <si>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</si>
  <si>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</si>
  <si>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</si>
  <si>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</si>
  <si>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</si>
  <si>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</si>
  <si>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</si>
  <si>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</si>
  <si>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</si>
  <si>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</si>
  <si>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</si>
  <si>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</si>
  <si>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</si>
  <si>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</si>
  <si>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</si>
  <si>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</si>
  <si>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</si>
  <si>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</si>
  <si>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</si>
  <si>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</si>
  <si>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</si>
  <si>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</si>
  <si>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</si>
  <si>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</si>
  <si>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</si>
  <si>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</si>
  <si>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</si>
  <si>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</si>
  <si>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</si>
  <si>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</si>
  <si>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</si>
  <si>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</si>
  <si>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</si>
  <si>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</si>
  <si>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</si>
  <si>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</si>
  <si>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</si>
  <si>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</si>
  <si>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</si>
  <si>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</si>
  <si>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</si>
  <si>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</si>
  <si>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</si>
  <si>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</si>
  <si>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</si>
  <si>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</si>
  <si>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</si>
  <si>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</si>
  <si>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</si>
  <si>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</si>
  <si>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</si>
  <si>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</si>
  <si>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</si>
  <si>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</si>
  <si>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</si>
  <si>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</si>
  <si>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</si>
  <si>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</si>
  <si>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</si>
  <si>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</si>
  <si>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</si>
  <si>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</si>
  <si>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</si>
  <si>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</si>
  <si>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</si>
  <si>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</si>
  <si>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</si>
  <si>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</si>
  <si>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</si>
  <si>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</si>
  <si>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</si>
  <si>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</si>
  <si>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</si>
  <si>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</si>
  <si>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</si>
  <si>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</si>
  <si>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</si>
  <si>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</si>
  <si>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</si>
  <si>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</si>
  <si>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</si>
  <si>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</si>
  <si>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</si>
  <si>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</si>
  <si>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</si>
  <si>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</si>
  <si>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</si>
  <si>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</si>
  <si>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</si>
  <si>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</si>
  <si>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</si>
  <si>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</si>
  <si>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</si>
  <si>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</si>
  <si>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</si>
  <si>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</si>
  <si>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</si>
  <si>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</si>
  <si>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</si>
  <si>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</si>
  <si>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</si>
  <si>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</si>
  <si>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</si>
  <si>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</si>
  <si>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</si>
  <si>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</si>
  <si>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</si>
  <si>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</si>
  <si>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</si>
  <si>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</si>
  <si>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</si>
  <si>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</si>
  <si>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</si>
  <si>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</si>
  <si>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</si>
  <si>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</si>
  <si>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</si>
  <si>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</si>
  <si>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</si>
  <si>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</si>
  <si>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</si>
  <si>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</si>
  <si>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</si>
  <si>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</si>
  <si>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</si>
  <si>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</si>
  <si>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</si>
  <si>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</si>
  <si>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</si>
  <si>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</si>
  <si>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</si>
  <si>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</si>
  <si>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</si>
  <si>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</si>
  <si>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</si>
  <si>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</si>
  <si>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</si>
  <si>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</si>
  <si>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</si>
  <si>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</si>
  <si>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</si>
  <si>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</si>
  <si>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</si>
  <si>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</si>
  <si>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</si>
  <si>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</si>
  <si>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</si>
  <si>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</si>
  <si>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</si>
  <si>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</si>
  <si>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</si>
  <si>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</si>
  <si>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</si>
  <si>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</si>
  <si>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</si>
  <si>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</si>
  <si>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</si>
  <si>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</si>
  <si>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</si>
  <si>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</si>
  <si>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</si>
  <si>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</si>
  <si>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</si>
  <si>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</si>
  <si>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</si>
  <si>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</si>
  <si>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</si>
  <si>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</si>
  <si>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</si>
  <si>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</si>
  <si>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</si>
  <si>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</si>
  <si>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</si>
  <si>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</si>
  <si>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</si>
  <si>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</si>
  <si>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</si>
  <si>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</si>
  <si>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</si>
  <si>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</si>
  <si>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</si>
  <si>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</si>
  <si>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</si>
  <si>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</si>
  <si>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</si>
  <si>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</si>
  <si>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</si>
  <si>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</si>
  <si>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</si>
  <si>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</si>
  <si>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</si>
  <si>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</si>
  <si>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</si>
  <si>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</si>
  <si>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</si>
  <si>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</si>
  <si>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</si>
  <si>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</si>
  <si>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</si>
  <si>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</si>
  <si>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</si>
  <si>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</si>
  <si>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</si>
  <si>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</si>
  <si>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</si>
  <si>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</si>
  <si>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</si>
  <si>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</si>
  <si>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</si>
  <si>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</si>
  <si>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</si>
  <si>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</si>
  <si>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</si>
  <si>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</si>
  <si>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</si>
  <si>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</si>
  <si>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</si>
  <si>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</si>
  <si>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</si>
  <si>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</si>
  <si>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</si>
  <si>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</si>
  <si>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</si>
  <si>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</si>
  <si>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</si>
  <si>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</si>
  <si>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</si>
  <si>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</si>
  <si>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</si>
  <si>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</si>
  <si>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</si>
  <si>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</si>
  <si>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</si>
  <si>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</si>
  <si>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</si>
  <si>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</si>
  <si>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</si>
  <si>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</si>
  <si>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</si>
  <si>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</si>
  <si>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</si>
  <si>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</si>
  <si>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</si>
  <si>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</si>
  <si>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</si>
  <si>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</si>
  <si>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</si>
  <si>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</si>
  <si>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</si>
  <si>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</si>
  <si>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</si>
  <si>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</si>
  <si>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</si>
  <si>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</si>
  <si>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</si>
  <si>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</si>
  <si>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</si>
  <si>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</si>
  <si>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</si>
  <si>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</si>
  <si>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</si>
  <si>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</si>
  <si>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</si>
  <si>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</si>
  <si>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</si>
  <si>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</si>
  <si>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</si>
  <si>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</si>
  <si>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</si>
  <si>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</si>
  <si>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</si>
  <si>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</si>
  <si>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</si>
  <si>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</si>
  <si>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</si>
  <si>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</si>
  <si>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</si>
  <si>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</si>
  <si>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</si>
  <si>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</si>
  <si>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</si>
  <si>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</si>
  <si>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</si>
  <si>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</si>
  <si>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</si>
  <si>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</si>
  <si>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</si>
  <si>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</si>
  <si>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</si>
  <si>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</si>
  <si>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</si>
  <si>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</si>
  <si>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</si>
  <si>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</si>
  <si>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</si>
  <si>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</si>
  <si>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</si>
  <si>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</si>
  <si>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</si>
  <si>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</si>
  <si>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</si>
  <si>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</si>
  <si>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</si>
  <si>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</si>
  <si>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</si>
  <si>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</si>
  <si>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</si>
  <si>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</si>
  <si>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</si>
  <si>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</si>
  <si>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</si>
  <si>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</si>
  <si>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</si>
  <si>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</si>
  <si>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</si>
  <si>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</si>
  <si>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</si>
  <si>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</si>
  <si>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</si>
  <si>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</si>
  <si>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</si>
  <si>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</si>
  <si>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</si>
  <si>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</si>
  <si>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</si>
  <si>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</si>
  <si>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</si>
  <si>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</si>
  <si>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</si>
  <si>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</si>
  <si>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</si>
  <si>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</si>
  <si>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</si>
  <si>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</si>
  <si>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</si>
  <si>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</si>
  <si>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</si>
  <si>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</si>
  <si>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</si>
  <si>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</si>
  <si>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</si>
  <si>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</si>
  <si>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</si>
  <si>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</si>
  <si>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</si>
  <si>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</si>
  <si>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</si>
  <si>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</si>
  <si>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</si>
  <si>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</si>
  <si>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</si>
  <si>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</si>
  <si>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</si>
  <si>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</si>
  <si>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</si>
  <si>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</si>
  <si>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</si>
  <si>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</si>
  <si>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</si>
  <si>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</si>
  <si>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</si>
  <si>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</si>
  <si>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</si>
  <si>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</si>
  <si>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</si>
  <si>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</si>
  <si>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</si>
  <si>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</si>
  <si>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</si>
  <si>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</si>
  <si>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</si>
  <si>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</si>
  <si>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</si>
  <si>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</si>
  <si>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</si>
  <si>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</si>
  <si>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</si>
  <si>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</si>
  <si>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</si>
  <si>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</si>
  <si>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</si>
  <si>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</si>
  <si>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</si>
  <si>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</si>
  <si>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</si>
  <si>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</si>
  <si>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</si>
  <si>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</si>
  <si>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</si>
  <si>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</si>
  <si>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</si>
  <si>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</si>
  <si>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</si>
  <si>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</si>
  <si>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</si>
  <si>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</si>
  <si>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</si>
  <si>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</si>
  <si>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</si>
  <si>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</si>
  <si>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</si>
  <si>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</si>
  <si>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</si>
  <si>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</si>
  <si>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</si>
  <si>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</si>
  <si>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</si>
  <si>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</si>
  <si>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</si>
  <si>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</si>
  <si>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</si>
  <si>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</si>
  <si>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</si>
  <si>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</si>
  <si>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</si>
  <si>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</si>
  <si>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</si>
  <si>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</si>
  <si>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</si>
  <si>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</si>
  <si>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</si>
  <si>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</si>
  <si>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</si>
  <si>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</si>
  <si>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</si>
  <si>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</si>
  <si>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</si>
  <si>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</si>
  <si>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</si>
  <si>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</si>
  <si>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</si>
  <si>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</si>
  <si>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</si>
  <si>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</si>
  <si>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</si>
  <si>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</si>
  <si>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</si>
  <si>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</si>
  <si>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</si>
  <si>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</si>
  <si>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</si>
  <si>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</si>
  <si>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</si>
  <si>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</si>
  <si>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</si>
  <si>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</si>
  <si>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</si>
  <si>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</si>
  <si>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</si>
  <si>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</si>
  <si>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</si>
  <si>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</si>
  <si>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</si>
  <si>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</si>
  <si>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</si>
  <si>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</si>
  <si>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</si>
  <si>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</si>
  <si>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</si>
  <si>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</si>
  <si>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</si>
  <si>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</si>
  <si>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</si>
  <si>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</si>
  <si>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</si>
  <si>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</si>
  <si>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</si>
  <si>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</si>
  <si>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</si>
  <si>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</si>
  <si>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</si>
  <si>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</si>
  <si>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</si>
  <si>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</si>
  <si>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</si>
  <si>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</si>
  <si>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</si>
  <si>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</si>
  <si>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</si>
  <si>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</si>
  <si>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</si>
  <si>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</si>
  <si>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</si>
  <si>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</si>
  <si>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</si>
  <si>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</si>
  <si>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</si>
  <si>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</si>
  <si>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</si>
  <si>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</si>
  <si>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</si>
  <si>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</si>
  <si>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</si>
  <si>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</si>
  <si>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</si>
  <si>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</si>
  <si>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</si>
  <si>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</si>
  <si>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</si>
  <si>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</si>
  <si>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</si>
  <si>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</si>
  <si>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</si>
  <si>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</si>
  <si>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</si>
  <si>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</si>
  <si>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</si>
  <si>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</si>
  <si>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</si>
  <si>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</si>
  <si>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</si>
  <si>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</si>
  <si>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</si>
  <si>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</si>
  <si>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</si>
  <si>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</si>
  <si>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</si>
  <si>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</si>
  <si>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</si>
  <si>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</si>
  <si>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</si>
  <si>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</si>
  <si>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</si>
  <si>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</si>
  <si>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</si>
  <si>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</si>
  <si>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</si>
  <si>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</si>
  <si>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</si>
  <si>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</si>
  <si>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</si>
  <si>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</si>
  <si>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</si>
  <si>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</si>
  <si>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</si>
  <si>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</si>
  <si>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</si>
  <si>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</si>
  <si>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</si>
  <si>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</si>
  <si>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</si>
  <si>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</si>
  <si>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</si>
  <si>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</si>
  <si>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</si>
  <si>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</si>
  <si>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</si>
  <si>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</si>
  <si>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</si>
  <si>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</si>
  <si>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</si>
  <si>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</si>
  <si>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</si>
  <si>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</si>
  <si>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</si>
  <si>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</si>
  <si>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</si>
  <si>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</si>
  <si>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</si>
  <si>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</si>
  <si>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</si>
  <si>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</si>
  <si>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</si>
  <si>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</si>
  <si>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</si>
  <si>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</si>
  <si>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</si>
  <si>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</si>
  <si>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</si>
  <si>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</si>
  <si>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</si>
  <si>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</si>
  <si>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</si>
  <si>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</si>
  <si>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</si>
  <si>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</si>
  <si>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</si>
  <si>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</si>
  <si>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</si>
  <si>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</si>
  <si>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</si>
  <si>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</si>
  <si>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</si>
  <si>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</si>
  <si>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</si>
  <si>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</si>
  <si>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</si>
  <si>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</si>
  <si>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</si>
  <si>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</si>
  <si>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</si>
  <si>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</si>
  <si>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</si>
  <si>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</si>
  <si>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</si>
  <si>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</si>
  <si>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</si>
  <si>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</si>
  <si>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</si>
  <si>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</si>
  <si>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</si>
  <si>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</si>
  <si>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</si>
  <si>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</si>
  <si>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</si>
  <si>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</si>
  <si>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</si>
  <si>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</si>
  <si>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</si>
  <si>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</si>
  <si>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</si>
  <si>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</si>
  <si>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</si>
  <si>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</si>
  <si>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</si>
  <si>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</si>
  <si>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</si>
  <si>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</si>
  <si>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</si>
  <si>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</si>
  <si>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</si>
  <si>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</si>
  <si>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</si>
  <si>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</si>
  <si>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</si>
  <si>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</si>
  <si>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</si>
  <si>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</si>
  <si>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</si>
  <si>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</si>
  <si>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</si>
  <si>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</si>
  <si>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</si>
  <si>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</si>
  <si>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</si>
  <si>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</si>
  <si>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</si>
  <si>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</si>
  <si>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</si>
  <si>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</si>
  <si>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</si>
  <si>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</si>
  <si>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</si>
  <si>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</si>
  <si>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</si>
  <si>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</si>
  <si>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</si>
  <si>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</si>
  <si>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</si>
  <si>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</si>
  <si>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</si>
  <si>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</si>
  <si>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</si>
  <si>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</si>
  <si>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</si>
  <si>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</si>
  <si>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</si>
  <si>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</si>
  <si>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</si>
  <si>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</si>
  <si>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</si>
  <si>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</si>
  <si>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</si>
  <si>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</si>
  <si>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</si>
  <si>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</si>
  <si>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</si>
  <si>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</si>
  <si>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</si>
  <si>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</si>
  <si>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</si>
  <si>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</si>
  <si>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</si>
  <si>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</si>
  <si>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</si>
  <si>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</si>
  <si>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</si>
  <si>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</si>
  <si>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</si>
  <si>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</si>
  <si>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</si>
  <si>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</si>
  <si>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</si>
  <si>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</si>
  <si>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</si>
  <si>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</si>
  <si>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</si>
  <si>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</si>
  <si>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</si>
  <si>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</si>
  <si>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</si>
  <si>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</si>
  <si>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</si>
  <si>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</si>
  <si>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</si>
  <si>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</si>
  <si>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</si>
  <si>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</si>
  <si>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</si>
  <si>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</si>
  <si>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</si>
  <si>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</si>
  <si>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</si>
  <si>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</si>
  <si>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</si>
  <si>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</si>
  <si>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</si>
  <si>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</si>
  <si>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</si>
  <si>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</si>
  <si>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</si>
  <si>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</si>
  <si>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</si>
  <si>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</si>
  <si>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</si>
  <si>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</si>
  <si>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</si>
  <si>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</si>
  <si>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</si>
  <si>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</si>
  <si>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</si>
  <si>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</si>
  <si>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</si>
  <si>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</si>
  <si>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</si>
  <si>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</si>
  <si>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</si>
  <si>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</si>
  <si>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</si>
  <si>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</si>
  <si>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</si>
  <si>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</si>
  <si>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</si>
  <si>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</si>
  <si>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</si>
  <si>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</si>
  <si>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</si>
  <si>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</si>
  <si>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</si>
  <si>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</si>
  <si>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</si>
  <si>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</si>
  <si>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</si>
  <si>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</si>
  <si>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</si>
  <si>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</si>
  <si>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</si>
  <si>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</si>
  <si>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</si>
  <si>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</si>
  <si>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</si>
  <si>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</si>
  <si>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</si>
  <si>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</si>
  <si>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</si>
  <si>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</si>
  <si>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</si>
  <si>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</si>
  <si>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</si>
  <si>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</si>
  <si>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</si>
  <si>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</si>
  <si>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</si>
  <si>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</si>
  <si>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</si>
  <si>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</si>
  <si>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</si>
  <si>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</si>
  <si>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</si>
  <si>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</si>
  <si>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</si>
  <si>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</si>
  <si>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</si>
  <si>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</si>
  <si>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</si>
  <si>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</si>
  <si>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</si>
  <si>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</si>
  <si>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</si>
  <si>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</si>
  <si>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</si>
  <si>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</si>
  <si>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</si>
  <si>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</si>
  <si>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</si>
  <si>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</si>
  <si>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</si>
  <si>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</si>
  <si>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</si>
  <si>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</si>
  <si>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</si>
  <si>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</si>
  <si>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</si>
  <si>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</si>
  <si>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</si>
  <si>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</si>
  <si>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</si>
  <si>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</si>
  <si>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</si>
  <si>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</si>
  <si>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</si>
  <si>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</si>
  <si>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</si>
  <si>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</si>
  <si>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</si>
  <si>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</si>
  <si>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</si>
  <si>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</si>
  <si>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</si>
  <si>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</si>
  <si>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</si>
  <si>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</si>
  <si>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</si>
  <si>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</si>
  <si>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</si>
  <si>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</si>
  <si>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</si>
  <si>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</si>
  <si>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</si>
  <si>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</si>
  <si>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</si>
  <si>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</si>
  <si>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</si>
  <si>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</si>
  <si>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</si>
  <si>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</si>
  <si>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</si>
  <si>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</si>
  <si>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</si>
  <si>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</si>
  <si>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</si>
  <si>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</si>
  <si>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</si>
  <si>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</si>
  <si>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</si>
  <si>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</si>
  <si>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</si>
  <si>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</si>
  <si>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</si>
  <si>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</si>
  <si>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</si>
  <si>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</si>
  <si>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</si>
  <si>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</si>
  <si>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</si>
  <si>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</si>
  <si>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</si>
  <si>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</si>
  <si>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</si>
  <si>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</si>
  <si>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</si>
  <si>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</si>
  <si>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</si>
  <si>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</si>
  <si>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</si>
  <si>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</si>
  <si>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</si>
  <si>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</si>
  <si>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</si>
  <si>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</si>
  <si>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</si>
  <si>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</si>
  <si>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</si>
  <si>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</si>
  <si>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</si>
  <si>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</si>
  <si>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</si>
  <si>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</si>
  <si>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</si>
  <si>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</si>
  <si>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</si>
  <si>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</si>
  <si>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</si>
  <si>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</si>
  <si>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</si>
  <si>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</si>
  <si>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</si>
  <si>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</si>
  <si>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</si>
  <si>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</si>
  <si>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</si>
  <si>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</si>
  <si>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</si>
  <si>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</si>
  <si>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</si>
  <si>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</si>
  <si>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</si>
  <si>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</si>
  <si>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</si>
  <si>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</si>
  <si>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</si>
  <si>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</si>
  <si>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</si>
  <si>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</si>
  <si>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</si>
  <si>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</si>
  <si>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</si>
  <si>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</si>
  <si>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</si>
  <si>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</si>
  <si>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</si>
  <si>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</si>
  <si>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</si>
  <si>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</si>
  <si>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</si>
  <si>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</si>
  <si>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</si>
  <si>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</si>
  <si>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</si>
  <si>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</si>
  <si>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</si>
  <si>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</si>
  <si>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</si>
  <si>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</si>
  <si>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</si>
  <si>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</si>
  <si>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</si>
  <si>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</si>
  <si>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</si>
  <si>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</si>
  <si>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</si>
  <si>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</si>
  <si>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</si>
  <si>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</si>
  <si>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</si>
  <si>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</si>
  <si>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</si>
  <si>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</si>
  <si>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</si>
  <si>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</si>
  <si>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</si>
  <si>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</si>
  <si>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</si>
  <si>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</si>
  <si>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</si>
  <si>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</si>
  <si>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</si>
  <si>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</si>
  <si>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</si>
  <si>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</si>
  <si>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</si>
  <si>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</si>
  <si>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</si>
  <si>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</si>
  <si>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</si>
  <si>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</si>
  <si>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</si>
  <si>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</si>
  <si>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</si>
  <si>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</si>
  <si>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</si>
  <si>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</si>
  <si>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</si>
  <si>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</si>
  <si>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</si>
  <si>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</si>
  <si>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</si>
  <si>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</si>
  <si>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</si>
  <si>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</si>
  <si>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</si>
  <si>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</si>
  <si>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</si>
  <si>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</si>
  <si>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</si>
  <si>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</si>
  <si>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</si>
  <si>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</si>
  <si>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</si>
  <si>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</si>
  <si>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</si>
  <si>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</si>
  <si>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</si>
  <si>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</si>
  <si>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</si>
  <si>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</si>
  <si>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</si>
  <si>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</si>
  <si>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</si>
  <si>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</si>
  <si>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</si>
  <si>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</si>
  <si>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</si>
  <si>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</si>
  <si>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</si>
  <si>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</si>
  <si>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</si>
  <si>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</si>
  <si>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</si>
  <si>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</si>
  <si>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</si>
  <si>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</si>
  <si>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</si>
  <si>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</si>
  <si>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</si>
  <si>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</si>
  <si>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</si>
  <si>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</si>
  <si>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</si>
  <si>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</si>
  <si>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</si>
  <si>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</si>
  <si>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</si>
  <si>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</si>
  <si>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</si>
  <si>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</si>
  <si>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</si>
  <si>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</si>
  <si>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</si>
  <si>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</si>
  <si>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</si>
  <si>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</si>
  <si>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</si>
  <si>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</si>
  <si>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</si>
  <si>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</si>
  <si>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</si>
  <si>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</si>
  <si>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</si>
  <si>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</si>
  <si>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</si>
  <si>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</si>
  <si>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</si>
  <si>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</si>
  <si>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</si>
  <si>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</si>
  <si>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</si>
  <si>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</si>
  <si>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</si>
  <si>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</si>
  <si>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</si>
  <si>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</si>
  <si>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</si>
  <si>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</si>
  <si>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</si>
  <si>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</si>
  <si>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</si>
  <si>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</si>
  <si>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</si>
  <si>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</si>
  <si>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</si>
  <si>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</si>
  <si>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</si>
  <si>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</si>
  <si>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</si>
  <si>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</si>
  <si>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</si>
  <si>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</si>
  <si>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</si>
  <si>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</si>
  <si>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</si>
  <si>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</si>
  <si>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</si>
  <si>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</si>
  <si>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</si>
  <si>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</si>
  <si>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</si>
  <si>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</si>
  <si>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</si>
  <si>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</si>
  <si>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</si>
  <si>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</si>
  <si>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</si>
  <si>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</si>
  <si>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</si>
  <si>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</si>
  <si>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</si>
  <si>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</si>
  <si>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</si>
  <si>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</si>
  <si>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</si>
  <si>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</si>
  <si>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</si>
  <si>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</si>
  <si>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</si>
  <si>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</si>
  <si>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</si>
  <si>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</si>
  <si>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</si>
  <si>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</si>
  <si>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</si>
  <si>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</si>
  <si>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</si>
  <si>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</si>
  <si>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</si>
  <si>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</si>
  <si>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</si>
  <si>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</si>
  <si>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</si>
  <si>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</si>
  <si>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</si>
  <si>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</si>
  <si>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</si>
  <si>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</si>
  <si>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</si>
  <si>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</si>
  <si>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</si>
  <si>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</si>
  <si>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</si>
  <si>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</si>
  <si>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</si>
  <si>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</si>
  <si>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</si>
  <si>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</si>
  <si>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</si>
  <si>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</si>
  <si>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</si>
  <si>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</si>
  <si>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</si>
  <si>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</si>
  <si>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</si>
  <si>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</si>
  <si>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</si>
  <si>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</si>
  <si>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</si>
  <si>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</si>
  <si>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</si>
  <si>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</si>
  <si>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</si>
  <si>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</si>
  <si>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</si>
  <si>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</si>
  <si>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</si>
  <si>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</si>
  <si>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</si>
  <si>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</si>
  <si>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</si>
  <si>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</si>
  <si>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</si>
  <si>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</si>
  <si>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</si>
  <si>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</si>
  <si>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</si>
  <si>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</si>
  <si>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</si>
  <si>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</si>
  <si>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</si>
  <si>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</si>
  <si>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</si>
  <si>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</si>
  <si>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</si>
  <si>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</si>
  <si>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</si>
  <si>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</si>
  <si>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</si>
  <si>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</si>
  <si>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</si>
  <si>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</si>
  <si>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</si>
  <si>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</si>
  <si>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</si>
  <si>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</si>
  <si>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</si>
  <si>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</si>
  <si>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</si>
  <si>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</si>
  <si>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</si>
  <si>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</si>
  <si>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</si>
  <si>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</si>
  <si>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</si>
  <si>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</si>
  <si>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</si>
  <si>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</si>
  <si>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</si>
  <si>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</si>
  <si>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</si>
  <si>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</si>
  <si>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</si>
  <si>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</si>
  <si>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</si>
  <si>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</si>
  <si>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</si>
  <si>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</si>
  <si>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</si>
  <si>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</si>
  <si>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</si>
  <si>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</si>
  <si>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</si>
  <si>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</si>
  <si>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</si>
  <si>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</si>
  <si>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</si>
  <si>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</si>
  <si>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</si>
  <si>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</si>
  <si>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</si>
  <si>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</si>
  <si>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</si>
  <si>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</si>
  <si>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</si>
  <si>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</si>
  <si>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</si>
  <si>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</si>
  <si>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</si>
  <si>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</si>
  <si>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</si>
  <si>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</si>
  <si>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</si>
  <si>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</si>
  <si>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</si>
  <si>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</si>
  <si>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</si>
  <si>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</si>
  <si>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</si>
  <si>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</si>
  <si>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</si>
  <si>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</si>
  <si>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</si>
  <si>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</si>
  <si>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</si>
  <si>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</si>
  <si>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</si>
  <si>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</si>
  <si>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</si>
  <si>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</si>
  <si>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</si>
  <si>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</si>
  <si>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</si>
  <si>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</si>
  <si>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</si>
  <si>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</si>
  <si>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</si>
  <si>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</si>
  <si>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</si>
  <si>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</si>
  <si>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</si>
  <si>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</si>
  <si>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</si>
  <si>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</si>
  <si>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</si>
  <si>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</si>
  <si>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</si>
  <si>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</si>
  <si>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</si>
  <si>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</si>
  <si>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</si>
  <si>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</si>
  <si>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</si>
  <si>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</si>
  <si>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</si>
  <si>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</si>
  <si>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</si>
  <si>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</si>
  <si>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</si>
  <si>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</si>
  <si>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</si>
  <si>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</si>
  <si>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</si>
  <si>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</si>
  <si>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</si>
  <si>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</si>
  <si>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</si>
  <si>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</si>
  <si>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</si>
  <si>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</si>
  <si>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</si>
  <si>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</si>
  <si>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</si>
  <si>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</si>
  <si>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</si>
  <si>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</si>
  <si>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</si>
  <si>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</si>
  <si>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</si>
  <si>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</si>
  <si>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</si>
  <si>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</si>
  <si>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</si>
  <si>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</si>
  <si>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</si>
  <si>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</si>
  <si>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</si>
  <si>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</si>
  <si>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</si>
  <si>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</si>
  <si>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</si>
  <si>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</si>
  <si>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</si>
  <si>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</si>
  <si>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</si>
  <si>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</si>
  <si>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</si>
  <si>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</si>
  <si>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</si>
  <si>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</si>
  <si>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</si>
  <si>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</si>
  <si>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</si>
  <si>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</si>
  <si>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</si>
  <si>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</si>
  <si>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</si>
  <si>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</si>
  <si>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</si>
  <si>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</si>
  <si>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</si>
  <si>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</si>
  <si>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</si>
  <si>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</si>
  <si>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</si>
  <si>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</si>
  <si>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</si>
  <si>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</si>
  <si>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</si>
  <si>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</si>
  <si>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</si>
  <si>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</si>
  <si>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</si>
  <si>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</si>
  <si>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</si>
  <si>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</si>
  <si>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</si>
  <si>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</si>
  <si>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</si>
  <si>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</si>
  <si>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</si>
  <si>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</si>
  <si>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</si>
  <si>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</si>
  <si>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</si>
  <si>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</si>
  <si>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</si>
  <si>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</si>
  <si>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</si>
  <si>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</si>
  <si>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</si>
  <si>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</si>
  <si>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</si>
  <si>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</si>
  <si>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</si>
  <si>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</si>
  <si>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</si>
  <si>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</si>
  <si>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</si>
  <si>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</si>
  <si>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</si>
  <si>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</si>
  <si>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</si>
  <si>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</si>
  <si>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</si>
  <si>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</si>
  <si>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</si>
  <si>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</si>
  <si>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</si>
  <si>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</si>
  <si>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</si>
  <si>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</si>
  <si>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</si>
  <si>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</si>
  <si>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</si>
  <si>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</si>
  <si>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</si>
  <si>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</si>
  <si>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</si>
  <si>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</si>
  <si>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</si>
  <si>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</si>
  <si>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</si>
  <si>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</si>
  <si>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</si>
  <si>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</si>
  <si>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</si>
  <si>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</si>
  <si>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</si>
  <si>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</si>
  <si>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</si>
  <si>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</si>
  <si>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</si>
  <si>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</si>
  <si>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</si>
  <si>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</si>
  <si>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</si>
  <si>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</si>
  <si>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</si>
  <si>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</si>
  <si>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</si>
  <si>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</si>
  <si>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</si>
  <si>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</si>
  <si>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</si>
  <si>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</si>
  <si>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</si>
  <si>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</si>
  <si>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</si>
  <si>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</si>
  <si>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</si>
  <si>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</si>
  <si>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</si>
  <si>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</si>
  <si>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</si>
  <si>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</si>
  <si>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</si>
  <si>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</si>
  <si>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</si>
  <si>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</si>
  <si>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</si>
  <si>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</si>
  <si>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</si>
  <si>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</si>
  <si>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</si>
  <si>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</si>
  <si>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</si>
  <si>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</si>
  <si>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</si>
  <si>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</si>
  <si>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</si>
  <si>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</si>
  <si>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</si>
  <si>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</si>
  <si>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</si>
  <si>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</si>
  <si>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</si>
  <si>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</si>
  <si>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</si>
  <si>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</si>
  <si>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</si>
  <si>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</si>
  <si>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</si>
  <si>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</si>
  <si>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</si>
  <si>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</si>
  <si>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</si>
  <si>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</si>
  <si>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</si>
  <si>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</si>
  <si>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</si>
  <si>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</si>
  <si>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</si>
  <si>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</si>
  <si>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</si>
  <si>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</si>
  <si>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</si>
  <si>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</si>
  <si>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</si>
  <si>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</si>
  <si>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</si>
  <si>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</si>
  <si>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</si>
  <si>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</si>
  <si>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</si>
  <si>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</si>
  <si>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</si>
  <si>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</si>
  <si>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</si>
  <si>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</si>
  <si>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</si>
  <si>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</si>
  <si>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</si>
  <si>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</si>
  <si>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</si>
  <si>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</si>
  <si>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</si>
  <si>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</si>
  <si>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</si>
  <si>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</si>
  <si>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</si>
  <si>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</si>
  <si>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</si>
  <si>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</si>
  <si>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</si>
  <si>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</si>
  <si>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</si>
  <si>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</si>
  <si>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</si>
  <si>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</si>
  <si>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</si>
  <si>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</si>
  <si>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</si>
  <si>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</si>
  <si>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</si>
  <si>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</si>
  <si>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</si>
  <si>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</si>
  <si>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</si>
  <si>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</si>
  <si>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</si>
  <si>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</si>
  <si>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</si>
  <si>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</si>
  <si>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</si>
  <si>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</si>
  <si>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</si>
  <si>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</si>
  <si>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</si>
  <si>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</si>
  <si>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</si>
  <si>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</si>
  <si>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</si>
  <si>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</si>
  <si>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</si>
  <si>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</si>
  <si>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</si>
  <si>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</si>
  <si>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</si>
  <si>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</si>
  <si>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</si>
  <si>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</si>
  <si>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</si>
  <si>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</si>
  <si>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</si>
  <si>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</si>
  <si>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</si>
  <si>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</si>
  <si>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</si>
  <si>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</si>
  <si>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</si>
  <si>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</si>
  <si>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</si>
  <si>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</si>
  <si>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</si>
  <si>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</si>
  <si>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</si>
  <si>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</si>
  <si>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</si>
  <si>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</si>
  <si>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</si>
  <si>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</si>
  <si>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</si>
  <si>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</si>
  <si>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</si>
  <si>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</si>
  <si>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</si>
  <si>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</si>
  <si>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</si>
  <si>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</si>
  <si>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</si>
  <si>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</si>
  <si>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</si>
  <si>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</si>
  <si>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</si>
  <si>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</si>
  <si>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</si>
  <si>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</si>
  <si>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</si>
  <si>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</si>
  <si>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</si>
  <si>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</si>
  <si>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</si>
  <si>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</si>
  <si>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</si>
  <si>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</si>
  <si>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</si>
  <si>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</si>
  <si>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</si>
  <si>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</si>
  <si>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</si>
  <si>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</si>
  <si>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</si>
  <si>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</si>
  <si>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</si>
  <si>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</si>
  <si>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</si>
  <si>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</si>
  <si>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</si>
  <si>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</si>
  <si>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</si>
  <si>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</si>
  <si>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</si>
  <si>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</si>
  <si>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</si>
  <si>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</si>
  <si>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</si>
  <si>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</si>
  <si>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</si>
  <si>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</si>
  <si>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</si>
  <si>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</si>
  <si>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</si>
  <si>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</si>
  <si>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</si>
  <si>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</si>
  <si>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</si>
  <si>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</si>
  <si>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</si>
  <si>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</si>
  <si>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</si>
  <si>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</si>
  <si>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</si>
  <si>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</si>
  <si>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</si>
  <si>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</si>
  <si>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</si>
  <si>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</si>
  <si>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</si>
  <si>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</si>
  <si>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</si>
  <si>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</si>
  <si>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</si>
  <si>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</si>
  <si>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</si>
  <si>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</si>
  <si>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</si>
  <si>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</si>
  <si>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</si>
  <si>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</si>
  <si>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</si>
  <si>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</si>
  <si>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</si>
  <si>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</si>
  <si>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</si>
  <si>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</si>
  <si>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</si>
  <si>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</si>
  <si>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</si>
  <si>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</si>
  <si>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</si>
  <si>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</si>
  <si>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</si>
  <si>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</si>
  <si>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</si>
  <si>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</si>
  <si>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</si>
  <si>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</si>
  <si>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</si>
  <si>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</si>
  <si>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</si>
  <si>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</si>
  <si>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</si>
  <si>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</si>
  <si>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</si>
  <si>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</si>
  <si>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</si>
  <si>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</si>
  <si>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</si>
  <si>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</si>
  <si>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</si>
  <si>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</si>
  <si>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</si>
  <si>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</si>
  <si>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</si>
  <si>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</si>
  <si>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</si>
  <si>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</si>
  <si>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</si>
  <si>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</si>
  <si>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</si>
  <si>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</si>
  <si>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</si>
  <si>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</si>
  <si>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</si>
  <si>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</si>
  <si>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</si>
  <si>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</si>
  <si>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</si>
  <si>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</si>
  <si>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</si>
  <si>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</si>
  <si>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</si>
  <si>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</si>
  <si>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</si>
  <si>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</si>
  <si>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</si>
  <si>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</si>
  <si>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</si>
  <si>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</si>
  <si>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</si>
  <si>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</si>
  <si>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</si>
  <si>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</si>
  <si>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</si>
  <si>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</si>
  <si>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</si>
  <si>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</si>
  <si>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</si>
  <si>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</si>
  <si>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</si>
  <si>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</si>
  <si>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</si>
  <si>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</si>
  <si>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</si>
  <si>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</si>
  <si>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</si>
  <si>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</si>
  <si>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</si>
  <si>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</si>
  <si>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</si>
  <si>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</si>
  <si>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</si>
  <si>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</si>
  <si>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</si>
  <si>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</si>
  <si>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</si>
  <si>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</si>
  <si>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</si>
  <si>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</si>
  <si>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</si>
  <si>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</si>
  <si>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</si>
  <si>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</si>
  <si>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</si>
  <si>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</si>
  <si>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</si>
  <si>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</si>
  <si>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</si>
  <si>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</si>
  <si>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</si>
  <si>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</si>
  <si>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</si>
  <si>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</si>
  <si>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</si>
  <si>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</si>
  <si>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</si>
  <si>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</si>
  <si>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</si>
  <si>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</si>
  <si>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</si>
  <si>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</si>
  <si>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</si>
  <si>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</si>
  <si>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</si>
  <si>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</si>
  <si>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</si>
  <si>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</si>
  <si>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</si>
  <si>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</si>
  <si>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</si>
  <si>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</si>
  <si>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</si>
  <si>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</si>
  <si>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</si>
  <si>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</si>
  <si>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</si>
  <si>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</si>
  <si>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</si>
  <si>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</si>
  <si>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</si>
  <si>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</si>
  <si>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</si>
  <si>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</si>
  <si>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</si>
  <si>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</si>
  <si>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</si>
  <si>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</si>
  <si>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</si>
  <si>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</si>
  <si>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</si>
  <si>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</si>
  <si>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</si>
  <si>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</si>
  <si>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</si>
  <si>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</si>
  <si>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</si>
  <si>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</si>
  <si>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</si>
  <si>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</si>
  <si>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</si>
  <si>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</si>
  <si>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</si>
  <si>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</si>
  <si>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</si>
  <si>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</si>
  <si>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</si>
  <si>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</si>
  <si>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</si>
  <si>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</si>
  <si>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</si>
  <si>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</si>
  <si>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</si>
  <si>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</si>
  <si>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</si>
  <si>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</si>
  <si>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</si>
  <si>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</si>
  <si>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</si>
  <si>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</si>
  <si>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</si>
  <si>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</si>
  <si>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</si>
  <si>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</si>
  <si>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</si>
  <si>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</si>
  <si>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</si>
  <si>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</si>
  <si>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</si>
  <si>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</si>
  <si>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</si>
  <si>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</si>
  <si>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</si>
  <si>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</si>
  <si>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</si>
  <si>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</si>
  <si>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</si>
  <si>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</si>
  <si>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</si>
  <si>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</si>
  <si>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</si>
  <si>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</si>
  <si>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</si>
  <si>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</si>
  <si>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</si>
  <si>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</si>
  <si>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</si>
  <si>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</si>
  <si>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</si>
  <si>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</si>
  <si>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</si>
  <si>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</si>
  <si>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</si>
  <si>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</si>
  <si>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</si>
  <si>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</si>
  <si>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</si>
  <si>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</si>
  <si>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</si>
  <si>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</si>
  <si>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</si>
  <si>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</si>
  <si>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</si>
  <si>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</si>
  <si>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</si>
  <si>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</si>
  <si>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</si>
  <si>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</si>
  <si>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</si>
  <si>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</si>
  <si>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</si>
  <si>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</si>
  <si>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</si>
  <si>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</si>
  <si>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</si>
  <si>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</si>
  <si>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</si>
  <si>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</si>
  <si>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</si>
  <si>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</si>
  <si>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</si>
  <si>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</si>
  <si>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</si>
  <si>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</si>
  <si>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</si>
  <si>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</si>
  <si>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</si>
  <si>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</si>
  <si>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</si>
  <si>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</si>
  <si>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</si>
  <si>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</si>
  <si>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</si>
  <si>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</si>
  <si>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</si>
  <si>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</si>
  <si>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</si>
  <si>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</si>
  <si>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</si>
  <si>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</si>
  <si>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</si>
  <si>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</si>
  <si>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</si>
  <si>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</si>
  <si>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</si>
  <si>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</si>
  <si>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</si>
  <si>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</si>
  <si>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</si>
  <si>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</si>
  <si>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</si>
  <si>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</si>
  <si>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</si>
  <si>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</si>
  <si>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</si>
  <si>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</si>
  <si>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</si>
  <si>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</si>
  <si>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</si>
  <si>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</si>
  <si>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</si>
  <si>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</si>
  <si>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</si>
  <si>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</si>
  <si>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</si>
  <si>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</si>
  <si>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</si>
  <si>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</si>
  <si>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</si>
  <si>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</si>
  <si>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</si>
  <si>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</si>
  <si>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</si>
  <si>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</si>
  <si>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</si>
  <si>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</si>
  <si>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</si>
  <si>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</si>
  <si>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</si>
  <si>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</si>
  <si>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</si>
  <si>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</si>
  <si>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</si>
  <si>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</si>
  <si>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</si>
  <si>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</si>
  <si>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</si>
  <si>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</si>
  <si>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</si>
  <si>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</si>
  <si>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</si>
  <si>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</si>
  <si>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</si>
  <si>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</si>
  <si>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</si>
  <si>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</si>
  <si>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</si>
  <si>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</si>
  <si>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</si>
  <si>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</si>
  <si>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</si>
  <si>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</si>
  <si>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</si>
  <si>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</si>
  <si>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</si>
  <si>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</si>
  <si>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</si>
  <si>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</si>
  <si>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</si>
  <si>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</si>
  <si>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</si>
  <si>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</si>
  <si>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</si>
  <si>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</si>
  <si>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</si>
  <si>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</si>
  <si>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</si>
  <si>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</si>
  <si>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</si>
  <si>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</si>
  <si>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</si>
  <si>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</si>
  <si>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</si>
  <si>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</si>
  <si>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</si>
  <si>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</si>
  <si>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</si>
  <si>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</si>
  <si>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</si>
  <si>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</si>
  <si>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</si>
  <si>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</si>
  <si>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</si>
  <si>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</si>
  <si>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</si>
  <si>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</si>
  <si>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</si>
  <si>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</si>
  <si>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</si>
  <si>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</si>
  <si>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</si>
  <si>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</si>
  <si>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</si>
  <si>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</si>
  <si>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</si>
  <si>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</si>
  <si>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</si>
  <si>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</si>
  <si>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</si>
  <si>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</si>
  <si>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</si>
  <si>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</si>
  <si>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</si>
  <si>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</si>
  <si>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</si>
  <si>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</si>
  <si>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</si>
  <si>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</si>
  <si>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</si>
  <si>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</si>
  <si>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</si>
  <si>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</si>
  <si>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</si>
  <si>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</si>
  <si>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</si>
  <si>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</si>
  <si>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</si>
  <si>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</si>
  <si>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</si>
  <si>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</si>
  <si>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</si>
  <si>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</si>
  <si>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</si>
  <si>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</si>
  <si>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</si>
  <si>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</si>
  <si>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</si>
  <si>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</si>
  <si>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</si>
  <si>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</si>
  <si>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</si>
  <si>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</si>
  <si>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</si>
  <si>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</si>
  <si>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</si>
  <si>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</si>
  <si>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</si>
  <si>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</si>
  <si>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</si>
  <si>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</si>
  <si>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</si>
  <si>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</si>
  <si>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</si>
  <si>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</si>
  <si>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</si>
  <si>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</si>
  <si>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</si>
  <si>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</si>
  <si>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</si>
  <si>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</si>
  <si>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</si>
  <si>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</si>
  <si>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</si>
  <si>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</si>
  <si>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</si>
  <si>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</si>
  <si>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</si>
  <si>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</si>
  <si>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</si>
  <si>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</si>
  <si>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</si>
  <si>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</si>
  <si>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</si>
  <si>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</si>
  <si>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</si>
  <si>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</si>
  <si>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</si>
  <si>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</si>
  <si>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</si>
  <si>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</si>
  <si>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</si>
  <si>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</si>
  <si>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</si>
  <si>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</si>
  <si>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</si>
  <si>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</si>
  <si>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</si>
  <si>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</si>
  <si>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</si>
  <si>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</si>
  <si>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</si>
  <si>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</si>
  <si>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</si>
  <si>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</si>
  <si>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</si>
  <si>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</si>
  <si>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</si>
  <si>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</si>
  <si>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</si>
  <si>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</si>
  <si>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</si>
  <si>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</si>
  <si>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</si>
  <si>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</si>
  <si>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</si>
  <si>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</si>
  <si>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</si>
  <si>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</si>
  <si>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</si>
  <si>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</si>
  <si>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</si>
  <si>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</si>
  <si>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</si>
  <si>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</si>
  <si>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</si>
  <si>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</si>
  <si>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</si>
  <si>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</si>
  <si>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</si>
  <si>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</si>
  <si>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</si>
  <si>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</si>
  <si>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</si>
  <si>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</si>
  <si>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</si>
  <si>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</si>
  <si>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</si>
  <si>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</si>
  <si>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</si>
  <si>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</si>
  <si>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</si>
  <si>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</si>
  <si>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</si>
  <si>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</si>
  <si>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</si>
  <si>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</si>
  <si>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</si>
  <si>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</si>
  <si>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</si>
  <si>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</si>
  <si>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</si>
  <si>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</si>
  <si>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</si>
  <si>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</si>
  <si>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</si>
  <si>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</si>
  <si>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</si>
  <si>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</si>
  <si>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</si>
  <si>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</si>
  <si>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</si>
  <si>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</si>
  <si>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</si>
  <si>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</si>
  <si>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</si>
  <si>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</si>
  <si>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</si>
  <si>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</si>
  <si>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</si>
  <si>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</si>
  <si>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</si>
  <si>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</si>
  <si>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</si>
  <si>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</si>
  <si>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</si>
  <si>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</si>
  <si>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</si>
  <si>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</si>
  <si>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</si>
  <si>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</si>
  <si>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</si>
  <si>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</si>
  <si>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</si>
  <si>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</si>
  <si>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</si>
  <si>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</si>
  <si>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</si>
  <si>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</si>
  <si>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</si>
  <si>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</si>
  <si>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</si>
  <si>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</si>
  <si>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</si>
  <si>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</si>
  <si>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</si>
  <si>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</si>
  <si>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</si>
  <si>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</si>
  <si>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</si>
  <si>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</si>
  <si>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</si>
  <si>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</si>
  <si>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</si>
  <si>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</si>
  <si>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</si>
  <si>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</si>
  <si>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</si>
  <si>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</si>
  <si>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</si>
  <si>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</si>
  <si>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</si>
  <si>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</si>
  <si>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</si>
  <si>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</si>
  <si>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</si>
  <si>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</si>
  <si>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</si>
  <si>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</si>
  <si>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</si>
  <si>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</si>
  <si>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</si>
  <si>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</si>
  <si>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</si>
  <si>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</si>
  <si>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</si>
  <si>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</si>
  <si>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</si>
  <si>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</si>
  <si>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</si>
  <si>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</si>
  <si>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</si>
  <si>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</si>
  <si>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</si>
  <si>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</si>
  <si>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</si>
  <si>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</si>
  <si>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</si>
  <si>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</si>
  <si>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</si>
  <si>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</si>
  <si>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</si>
  <si>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</si>
  <si>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</si>
  <si>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</si>
  <si>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</si>
  <si>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</si>
  <si>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</si>
  <si>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</si>
  <si>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</si>
  <si>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</si>
  <si>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</si>
  <si>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</si>
  <si>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</si>
  <si>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</si>
  <si>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</si>
  <si>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</si>
  <si>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</si>
  <si>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</si>
  <si>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</si>
  <si>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</si>
  <si>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</si>
  <si>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</si>
  <si>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</si>
  <si>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</si>
  <si>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</si>
  <si>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</si>
  <si>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</si>
  <si>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</si>
  <si>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</si>
  <si>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</si>
  <si>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</si>
  <si>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</si>
  <si>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</si>
  <si>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</si>
  <si>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</si>
  <si>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</si>
  <si>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</si>
  <si>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</si>
  <si>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</si>
  <si>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</si>
  <si>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</si>
  <si>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</si>
  <si>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</si>
  <si>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</si>
  <si>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</si>
  <si>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</si>
  <si>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</si>
  <si>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</si>
  <si>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</si>
  <si>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</si>
  <si>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</si>
  <si>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</si>
  <si>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</si>
  <si>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</si>
  <si>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</si>
  <si>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</si>
  <si>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</si>
  <si>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</si>
  <si>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</si>
  <si>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</si>
  <si>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</si>
  <si>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</si>
  <si>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</si>
  <si>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</si>
  <si>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</si>
  <si>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</si>
  <si>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</si>
  <si>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</si>
  <si>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</si>
  <si>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</si>
  <si>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</si>
  <si>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</si>
  <si>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</si>
  <si>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</si>
  <si>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</si>
  <si>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</si>
  <si>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</si>
  <si>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</si>
  <si>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</si>
  <si>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</si>
  <si>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</si>
  <si>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</si>
  <si>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</si>
  <si>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</si>
  <si>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</si>
  <si>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</si>
  <si>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</si>
  <si>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</si>
  <si>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</si>
  <si>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</si>
  <si>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</si>
  <si>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</si>
  <si>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</si>
  <si>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</si>
  <si>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</si>
  <si>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</si>
  <si>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</si>
  <si>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</si>
  <si>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</si>
  <si>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</si>
  <si>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</si>
  <si>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</si>
  <si>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</si>
  <si>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</si>
  <si>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</si>
  <si>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</si>
  <si>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</si>
  <si>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</si>
  <si>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</si>
  <si>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</si>
  <si>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</si>
  <si>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</si>
  <si>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</si>
  <si>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</si>
  <si>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</si>
  <si>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</si>
  <si>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</si>
  <si>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</si>
  <si>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</si>
  <si>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</si>
  <si>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</si>
  <si>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</si>
  <si>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</si>
  <si>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</si>
  <si>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</si>
  <si>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</si>
  <si>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</si>
  <si>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</si>
  <si>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</si>
  <si>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</si>
  <si>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</si>
  <si>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</si>
  <si>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</si>
  <si>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</si>
  <si>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</si>
  <si>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</si>
  <si>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</si>
  <si>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</si>
  <si>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</si>
  <si>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</si>
  <si>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</si>
  <si>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</si>
  <si>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</si>
  <si>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</si>
  <si>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</si>
  <si>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</si>
  <si>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</si>
  <si>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</si>
  <si>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</si>
  <si>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</si>
  <si>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</si>
  <si>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</si>
  <si>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</si>
  <si>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</si>
  <si>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</si>
  <si>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</si>
  <si>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</si>
  <si>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</si>
  <si>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</si>
  <si>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</si>
  <si>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</si>
  <si>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</si>
  <si>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</si>
  <si>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</si>
  <si>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</si>
  <si>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</si>
  <si>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</si>
  <si>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</si>
  <si>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</si>
  <si>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</si>
  <si>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</si>
  <si>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</si>
  <si>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</si>
  <si>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</si>
  <si>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</si>
  <si>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</si>
  <si>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</si>
  <si>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</si>
  <si>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</si>
  <si>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</si>
  <si>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</si>
  <si>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</si>
  <si>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</si>
  <si>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</si>
  <si>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</si>
  <si>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</si>
  <si>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</si>
  <si>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</si>
  <si>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</si>
  <si>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</si>
  <si>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</si>
  <si>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</si>
  <si>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</si>
  <si>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</si>
  <si>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</si>
  <si>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</si>
  <si>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</si>
  <si>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</si>
  <si>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</si>
  <si>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</si>
  <si>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</si>
  <si>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</si>
  <si>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</si>
  <si>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</si>
  <si>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</si>
  <si>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</si>
  <si>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</si>
  <si>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</si>
  <si>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</si>
  <si>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</si>
  <si>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</si>
  <si>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</si>
  <si>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</si>
  <si>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</si>
  <si>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</si>
  <si>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</si>
  <si>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</si>
  <si>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</si>
  <si>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</si>
  <si>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</si>
  <si>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</si>
  <si>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</si>
  <si>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</si>
  <si>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</si>
  <si>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</si>
  <si>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</si>
  <si>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</si>
  <si>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</si>
  <si>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</si>
  <si>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</si>
  <si>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</si>
  <si>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</si>
  <si>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</si>
  <si>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</si>
  <si>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</si>
  <si>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</si>
  <si>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</si>
  <si>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</si>
  <si>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</si>
  <si>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</si>
  <si>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</si>
  <si>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</si>
  <si>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</si>
  <si>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</si>
  <si>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</si>
  <si>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</si>
  <si>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</si>
  <si>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</si>
  <si>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</si>
  <si>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</si>
  <si>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</si>
  <si>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</si>
  <si>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</si>
  <si>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</si>
  <si>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</si>
  <si>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</si>
  <si>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</si>
  <si>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</si>
  <si>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</si>
  <si>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</si>
  <si>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</si>
  <si>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</si>
  <si>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</si>
  <si>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</si>
  <si>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</si>
  <si>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</si>
  <si>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</si>
  <si>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</si>
  <si>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</si>
  <si>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</si>
  <si>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</si>
  <si>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</si>
  <si>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</si>
  <si>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</si>
  <si>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</si>
  <si>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</si>
  <si>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</si>
  <si>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</si>
  <si>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</si>
  <si>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</si>
  <si>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</si>
  <si>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</si>
  <si>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</si>
  <si>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</si>
  <si>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</si>
  <si>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</si>
  <si>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</si>
  <si>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</si>
  <si>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</si>
  <si>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</si>
  <si>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</si>
  <si>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</si>
  <si>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</si>
  <si>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</si>
  <si>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</si>
  <si>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</si>
  <si>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</si>
  <si>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</si>
  <si>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</si>
  <si>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</si>
  <si>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</si>
  <si>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</si>
  <si>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</si>
  <si>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</si>
  <si>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</si>
  <si>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</si>
  <si>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</si>
  <si>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</si>
  <si>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</si>
  <si>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</si>
  <si>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</si>
  <si>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</si>
  <si>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</si>
  <si>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</si>
  <si>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</si>
  <si>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</si>
  <si>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</si>
  <si>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</si>
  <si>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</si>
  <si>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</si>
  <si>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</si>
  <si>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</si>
  <si>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</si>
  <si>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</si>
  <si>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</si>
  <si>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</si>
  <si>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</si>
  <si>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</si>
  <si>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</si>
  <si>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</si>
  <si>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</si>
  <si>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</si>
  <si>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</si>
  <si>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</si>
  <si>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</si>
  <si>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</si>
  <si>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</si>
  <si>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</si>
  <si>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</si>
  <si>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</si>
  <si>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</si>
  <si>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</si>
  <si>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</si>
  <si>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</si>
  <si>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</si>
  <si>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</si>
  <si>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</si>
  <si>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</si>
  <si>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</si>
  <si>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</si>
  <si>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</si>
  <si>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</si>
  <si>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</si>
  <si>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</si>
  <si>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</si>
  <si>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</si>
  <si>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</si>
  <si>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</si>
  <si>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</si>
  <si>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</si>
  <si>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</si>
  <si>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</si>
  <si>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</si>
  <si>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</si>
  <si>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</si>
  <si>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</si>
  <si>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</si>
  <si>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</si>
  <si>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</si>
  <si>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</si>
  <si>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</si>
  <si>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</si>
  <si>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</si>
  <si>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</si>
  <si>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</si>
  <si>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</si>
  <si>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</si>
  <si>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</si>
  <si>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</si>
  <si>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</si>
  <si>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</si>
  <si>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</si>
  <si>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</si>
  <si>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</si>
  <si>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</si>
  <si>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</si>
  <si>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</si>
  <si>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</si>
  <si>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</si>
  <si>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</si>
  <si>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</si>
  <si>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</si>
  <si>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</si>
  <si>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</si>
  <si>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</si>
  <si>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</si>
  <si>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</si>
  <si>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</si>
  <si>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</si>
  <si>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</si>
  <si>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</si>
  <si>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</si>
  <si>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</si>
  <si>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</si>
  <si>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</si>
  <si>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</si>
  <si>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</si>
  <si>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</si>
  <si>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</si>
  <si>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</si>
  <si>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</si>
  <si>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</si>
  <si>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</si>
  <si>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</si>
  <si>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</si>
  <si>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</si>
  <si>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</si>
  <si>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</si>
  <si>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</si>
  <si>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</si>
  <si>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</si>
  <si>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</si>
  <si>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</si>
  <si>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</si>
  <si>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</si>
  <si>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</si>
  <si>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</si>
  <si>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</si>
  <si>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</si>
  <si>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</si>
  <si>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</si>
  <si>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</si>
  <si>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</si>
  <si>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</si>
  <si>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</si>
  <si>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</si>
  <si>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</si>
  <si>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</si>
  <si>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</si>
  <si>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</si>
  <si>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</si>
  <si>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</si>
  <si>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</si>
  <si>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</si>
  <si>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</si>
  <si>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</si>
  <si>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</si>
  <si>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</si>
  <si>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</si>
  <si>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</si>
  <si>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</si>
  <si>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</si>
  <si>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</si>
  <si>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</si>
  <si>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</si>
  <si>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</si>
  <si>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</si>
  <si>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</si>
  <si>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</si>
  <si>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</si>
  <si>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</si>
  <si>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</si>
  <si>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</si>
  <si>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</si>
  <si>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</si>
  <si>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</si>
  <si>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</si>
  <si>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</si>
  <si>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</si>
  <si>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</si>
  <si>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</si>
  <si>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</si>
  <si>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</si>
  <si>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</si>
  <si>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</si>
  <si>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</si>
  <si>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</si>
  <si>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</si>
  <si>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</si>
  <si>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</si>
  <si>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</si>
  <si>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</si>
  <si>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</si>
  <si>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</si>
  <si>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</si>
  <si>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</si>
  <si>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</si>
  <si>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</si>
  <si>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</si>
  <si>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</si>
  <si>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</si>
  <si>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</si>
  <si>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</si>
  <si>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</si>
  <si>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</si>
  <si>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</si>
  <si>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</si>
  <si>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</si>
  <si>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</si>
  <si>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</si>
  <si>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</si>
  <si>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</si>
  <si>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</si>
  <si>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</si>
  <si>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</si>
  <si>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</si>
  <si>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</si>
  <si>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</si>
  <si>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</si>
  <si>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</si>
  <si>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</si>
  <si>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</si>
  <si>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</si>
  <si>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</si>
  <si>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</si>
  <si>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</si>
  <si>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</si>
  <si>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</si>
  <si>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</si>
  <si>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</si>
  <si>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</si>
  <si>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</si>
  <si>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</si>
  <si>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</si>
  <si>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</si>
  <si>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</si>
  <si>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</si>
  <si>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</si>
  <si>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</si>
  <si>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</si>
  <si>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</si>
  <si>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</si>
  <si>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</si>
  <si>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</si>
  <si>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</si>
  <si>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</si>
  <si>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</si>
  <si>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</si>
  <si>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</si>
  <si>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</si>
  <si>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</si>
  <si>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</si>
  <si>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</si>
  <si>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</si>
  <si>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</si>
  <si>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</si>
  <si>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</si>
  <si>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</si>
  <si>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</si>
  <si>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</si>
  <si>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</si>
  <si>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</si>
  <si>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</si>
  <si>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</si>
  <si>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</si>
  <si>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</si>
  <si>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</si>
  <si>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</si>
  <si>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</si>
  <si>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</si>
  <si>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</si>
  <si>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</si>
  <si>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</si>
  <si>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</si>
  <si>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</si>
  <si>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</si>
  <si>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</si>
  <si>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</si>
  <si>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</si>
  <si>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</si>
  <si>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</si>
  <si>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</si>
  <si>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</si>
  <si>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</si>
  <si>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</si>
  <si>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</si>
  <si>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</si>
  <si>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</si>
  <si>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</si>
  <si>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</si>
  <si>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</si>
  <si>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</si>
  <si>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</si>
  <si>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</si>
  <si>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</si>
  <si>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</si>
  <si>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</si>
  <si>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</si>
  <si>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</si>
  <si>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</si>
  <si>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</si>
  <si>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</si>
  <si>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</si>
  <si>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</si>
  <si>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</si>
  <si>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</si>
  <si>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</si>
  <si>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</si>
  <si>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</si>
  <si>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</si>
  <si>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</si>
  <si>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</si>
  <si>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</si>
  <si>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</si>
  <si>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</si>
  <si>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</si>
  <si>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</si>
  <si>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</si>
  <si>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</si>
  <si>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</si>
  <si>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</si>
  <si>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</si>
  <si>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</si>
  <si>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</si>
  <si>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</si>
  <si>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</si>
  <si>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</si>
  <si>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</si>
  <si>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</si>
  <si>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</si>
  <si>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</si>
  <si>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</si>
  <si>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</si>
  <si>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</si>
  <si>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</si>
  <si>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</si>
  <si>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</si>
  <si>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</si>
  <si>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</si>
  <si>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</si>
  <si>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</si>
  <si>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</si>
  <si>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</si>
  <si>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</si>
  <si>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</si>
  <si>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</si>
  <si>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</si>
  <si>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</si>
  <si>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</si>
  <si>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</si>
  <si>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</si>
  <si>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</si>
  <si>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</si>
  <si>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</si>
  <si>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</si>
  <si>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</si>
  <si>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</si>
  <si>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</si>
  <si>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</si>
  <si>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</si>
  <si>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</si>
  <si>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</si>
  <si>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</si>
  <si>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</si>
  <si>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</si>
  <si>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</si>
  <si>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</si>
  <si>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</si>
  <si>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</si>
  <si>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</si>
  <si>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</si>
  <si>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</si>
  <si>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</si>
  <si>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</si>
  <si>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</si>
  <si>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</si>
  <si>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</si>
  <si>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</si>
  <si>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</si>
  <si>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</si>
  <si>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</si>
  <si>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</si>
  <si>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</si>
  <si>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</si>
  <si>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</si>
  <si>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</si>
  <si>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</si>
  <si>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</si>
  <si>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</si>
  <si>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</si>
  <si>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</si>
  <si>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</si>
  <si>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</si>
  <si>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</si>
  <si>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</si>
  <si>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</si>
  <si>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</si>
  <si>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</si>
  <si>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</si>
  <si>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</si>
  <si>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</si>
  <si>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</si>
  <si>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</si>
  <si>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</si>
  <si>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</si>
  <si>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</si>
  <si>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</si>
  <si>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</si>
  <si>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</si>
  <si>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</si>
  <si>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</si>
  <si>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</si>
  <si>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</si>
  <si>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</si>
  <si>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</si>
  <si>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</si>
  <si>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</si>
  <si>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</si>
  <si>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</si>
  <si>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</si>
  <si>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</si>
  <si>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</si>
  <si>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</si>
  <si>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</si>
  <si>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</si>
  <si>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</si>
  <si>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</si>
  <si>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</si>
  <si>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</si>
  <si>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</si>
  <si>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</si>
  <si>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</si>
  <si>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</si>
  <si>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</si>
  <si>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</si>
  <si>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</si>
  <si>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</si>
  <si>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</si>
  <si>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</si>
  <si>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</si>
  <si>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</si>
  <si>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</si>
  <si>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</si>
  <si>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</si>
  <si>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</si>
  <si>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</si>
  <si>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</si>
  <si>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</si>
  <si>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</si>
  <si>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</si>
  <si>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</si>
  <si>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</si>
  <si>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</si>
  <si>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</si>
  <si>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</si>
  <si>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</si>
  <si>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</si>
  <si>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</si>
  <si>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</si>
  <si>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</si>
  <si>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</si>
  <si>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</si>
  <si>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</si>
  <si>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</si>
  <si>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</si>
  <si>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</si>
  <si>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</si>
  <si>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</si>
  <si>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</si>
  <si>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</si>
  <si>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</si>
  <si>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</si>
  <si>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</si>
  <si>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</si>
  <si>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</si>
  <si>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</si>
  <si>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</si>
  <si>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</si>
  <si>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</si>
  <si>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</si>
  <si>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</si>
  <si>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</si>
  <si>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</si>
  <si>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</si>
  <si>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</si>
  <si>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</si>
  <si>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</si>
  <si>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</si>
  <si>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</si>
  <si>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</si>
  <si>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</si>
  <si>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</si>
  <si>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</si>
  <si>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</si>
  <si>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</si>
  <si>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</si>
  <si>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</si>
  <si>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</si>
  <si>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</si>
  <si>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</si>
  <si>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</si>
  <si>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</si>
  <si>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</si>
  <si>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</si>
  <si>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</si>
  <si>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</si>
  <si>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</si>
  <si>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</si>
  <si>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</si>
  <si>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</si>
  <si>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</si>
  <si>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</si>
  <si>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</si>
  <si>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</si>
  <si>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</si>
  <si>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</si>
  <si>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</si>
  <si>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</si>
  <si>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</si>
  <si>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</si>
  <si>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</si>
  <si>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</si>
  <si>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</si>
  <si>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</si>
  <si>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</si>
  <si>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</si>
  <si>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</si>
  <si>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</si>
  <si>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</si>
  <si>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</si>
  <si>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</si>
  <si>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</si>
  <si>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</si>
  <si>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</si>
  <si>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</si>
  <si>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</si>
  <si>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</si>
  <si>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</si>
  <si>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</si>
  <si>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</si>
  <si>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</si>
  <si>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</si>
  <si>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</si>
  <si>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</si>
  <si>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</si>
  <si>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</si>
  <si>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</si>
  <si>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</si>
  <si>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</si>
  <si>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</si>
  <si>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</si>
  <si>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</si>
  <si>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</si>
  <si>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</si>
  <si>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</si>
  <si>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</si>
  <si>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</si>
  <si>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</si>
  <si>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</si>
  <si>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</si>
  <si>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</si>
  <si>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</si>
  <si>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</si>
  <si>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</si>
  <si>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</si>
  <si>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</si>
  <si>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</si>
  <si>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</si>
  <si>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</si>
  <si>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</si>
  <si>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</si>
  <si>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</si>
  <si>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</si>
  <si>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</si>
  <si>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</si>
  <si>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</si>
  <si>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</si>
  <si>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</si>
  <si>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</si>
  <si>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</si>
  <si>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</si>
  <si>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</si>
  <si>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</si>
  <si>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</si>
  <si>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</si>
  <si>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</si>
  <si>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</si>
  <si>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</si>
  <si>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</si>
  <si>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</si>
  <si>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</si>
  <si>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</si>
  <si>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</si>
  <si>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</si>
  <si>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</si>
  <si>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</si>
  <si>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</si>
  <si>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</si>
  <si>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</si>
  <si>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</si>
  <si>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</si>
  <si>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</si>
  <si>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</si>
  <si>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</si>
  <si>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</si>
  <si>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</si>
  <si>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</si>
  <si>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</si>
  <si>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</si>
  <si>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</si>
  <si>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</si>
  <si>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</si>
  <si>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</si>
  <si>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</si>
  <si>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</si>
  <si>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</si>
  <si>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</si>
  <si>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</si>
  <si>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</si>
  <si>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</si>
  <si>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</si>
  <si>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</si>
  <si>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</si>
  <si>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</si>
  <si>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</si>
  <si>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</si>
  <si>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</si>
  <si>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</si>
  <si>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</si>
  <si>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</si>
  <si>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</si>
  <si>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</si>
  <si>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</si>
  <si>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</si>
  <si>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</si>
  <si>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</si>
  <si>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</si>
  <si>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</si>
  <si>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</si>
  <si>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</si>
  <si>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</si>
  <si>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</si>
  <si>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</si>
  <si>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</si>
  <si>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</si>
  <si>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</si>
  <si>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</si>
  <si>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</si>
  <si>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</si>
  <si>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</si>
  <si>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</si>
  <si>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</si>
  <si>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</si>
  <si>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</si>
  <si>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</si>
  <si>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</si>
  <si>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</si>
  <si>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</si>
  <si>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</si>
  <si>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</si>
  <si>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</si>
  <si>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</si>
  <si>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</si>
  <si>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</si>
  <si>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</si>
  <si>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</si>
  <si>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</si>
  <si>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</si>
  <si>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</si>
  <si>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</si>
  <si>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</si>
  <si>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</si>
  <si>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</si>
  <si>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</si>
  <si>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</si>
  <si>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</si>
  <si>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</si>
  <si>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</si>
  <si>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</si>
  <si>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</si>
  <si>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</si>
  <si>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</si>
  <si>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</si>
  <si>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</si>
  <si>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</si>
  <si>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</si>
  <si>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</si>
  <si>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</si>
  <si>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</si>
  <si>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</si>
  <si>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</si>
  <si>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</si>
  <si>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</si>
  <si>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</si>
  <si>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</si>
  <si>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</si>
  <si>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</si>
  <si>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</si>
  <si>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</si>
  <si>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</si>
  <si>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</si>
  <si>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</si>
  <si>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</si>
  <si>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</si>
  <si>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</si>
  <si>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</si>
  <si>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</si>
  <si>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</si>
  <si>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</si>
  <si>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</si>
  <si>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</si>
  <si>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</si>
  <si>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</si>
  <si>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</si>
  <si>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</si>
  <si>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</si>
  <si>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</si>
  <si>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</si>
  <si>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</si>
  <si>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</si>
  <si>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</si>
  <si>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</si>
  <si>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</si>
  <si>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</si>
  <si>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</si>
  <si>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</si>
  <si>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</si>
  <si>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</si>
  <si>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</si>
  <si>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</si>
  <si>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</si>
  <si>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</si>
  <si>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</si>
  <si>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</si>
  <si>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</si>
  <si>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</si>
  <si>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</si>
  <si>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</si>
  <si>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</si>
  <si>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</si>
  <si>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</si>
  <si>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</si>
  <si>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</si>
  <si>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</si>
  <si>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</si>
  <si>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</si>
  <si>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</si>
  <si>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</si>
  <si>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</si>
  <si>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</si>
  <si>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</si>
  <si>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</si>
  <si>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</si>
  <si>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</si>
  <si>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</si>
  <si>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</si>
  <si>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</si>
  <si>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</si>
  <si>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</si>
  <si>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</si>
  <si>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</si>
  <si>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</si>
  <si>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</si>
  <si>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</si>
  <si>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</si>
  <si>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</si>
  <si>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</si>
  <si>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</si>
  <si>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</si>
  <si>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</si>
  <si>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</si>
  <si>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</si>
  <si>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</si>
  <si>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</si>
  <si>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</si>
  <si>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</si>
  <si>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</si>
  <si>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</si>
  <si>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</si>
  <si>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</si>
  <si>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</si>
  <si>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</si>
  <si>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</si>
  <si>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</si>
  <si>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</si>
  <si>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</si>
  <si>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</si>
  <si>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</si>
  <si>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</si>
  <si>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</si>
  <si>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</si>
  <si>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</si>
  <si>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</si>
  <si>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</si>
  <si>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</si>
  <si>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</si>
  <si>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</si>
  <si>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</si>
  <si>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</si>
  <si>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</si>
  <si>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</si>
  <si>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</si>
  <si>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</si>
  <si>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</si>
  <si>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</si>
  <si>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</si>
  <si>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</si>
  <si>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</si>
  <si>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</si>
  <si>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</si>
  <si>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</si>
  <si>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</si>
  <si>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</si>
  <si>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</si>
  <si>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</si>
  <si>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</si>
  <si>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</si>
  <si>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</si>
  <si>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</si>
  <si>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</si>
  <si>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</si>
  <si>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</si>
  <si>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</si>
  <si>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</si>
  <si>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</si>
  <si>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</si>
  <si>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</si>
  <si>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</si>
  <si>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</si>
  <si>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</si>
  <si>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</si>
  <si>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</si>
  <si>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</si>
  <si>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</si>
  <si>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</si>
  <si>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</si>
  <si>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</si>
  <si>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</si>
  <si>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</si>
  <si>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</si>
  <si>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</si>
  <si>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</si>
  <si>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</si>
  <si>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</si>
  <si>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</si>
  <si>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</si>
  <si>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</si>
  <si>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</si>
  <si>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</si>
  <si>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</si>
  <si>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</si>
  <si>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</si>
  <si>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</si>
  <si>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</si>
  <si>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</si>
  <si>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</si>
  <si>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</si>
  <si>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</si>
  <si>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</si>
  <si>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</si>
  <si>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</si>
  <si>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</si>
  <si>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</si>
  <si>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</si>
  <si>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</si>
  <si>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</si>
  <si>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</si>
  <si>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</si>
  <si>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</si>
  <si>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</si>
  <si>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</si>
  <si>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</si>
  <si>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</si>
  <si>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</si>
  <si>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</si>
  <si>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</si>
  <si>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</si>
  <si>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</si>
  <si>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</si>
  <si>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</si>
  <si>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</si>
  <si>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</si>
  <si>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</si>
  <si>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</si>
  <si>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</si>
  <si>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</si>
  <si>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</si>
  <si>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</si>
  <si>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</si>
  <si>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</si>
  <si>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</si>
  <si>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</si>
  <si>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</si>
  <si>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</si>
  <si>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</si>
  <si>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</si>
  <si>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</si>
  <si>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</si>
  <si>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</si>
  <si>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</si>
  <si>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</si>
  <si>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</si>
  <si>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</si>
  <si>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</si>
  <si>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</si>
  <si>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</si>
  <si>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</si>
  <si>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</si>
  <si>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</si>
  <si>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</si>
  <si>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</si>
  <si>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</si>
  <si>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</si>
  <si>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</si>
  <si>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</si>
  <si>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</si>
  <si>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</si>
  <si>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</si>
  <si>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</si>
  <si>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</si>
  <si>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</si>
  <si>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</si>
  <si>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</si>
  <si>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</si>
  <si>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</si>
  <si>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</si>
  <si>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</si>
  <si>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</si>
  <si>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</si>
  <si>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</si>
  <si>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</si>
  <si>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</si>
  <si>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</si>
  <si>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</si>
  <si>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</si>
  <si>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</si>
  <si>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</si>
  <si>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</si>
  <si>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</si>
  <si>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</si>
  <si>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</si>
  <si>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</si>
  <si>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</si>
  <si>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</si>
  <si>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</si>
  <si>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</si>
  <si>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</si>
  <si>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</si>
  <si>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</si>
  <si>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</si>
  <si>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</si>
  <si>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</si>
  <si>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</si>
  <si>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</si>
  <si>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</si>
  <si>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</si>
  <si>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</si>
  <si>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</si>
  <si>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</si>
  <si>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</si>
  <si>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</si>
  <si>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</si>
  <si>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</si>
  <si>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</si>
  <si>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</si>
  <si>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</si>
  <si>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</si>
  <si>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</si>
  <si>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</si>
  <si>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</si>
  <si>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</si>
  <si>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</si>
  <si>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</si>
  <si>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</si>
  <si>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</si>
  <si>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</si>
  <si>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</si>
  <si>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</si>
  <si>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</si>
  <si>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</si>
  <si>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</si>
  <si>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</si>
  <si>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</si>
  <si>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</si>
  <si>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</si>
  <si>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</si>
  <si>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</si>
  <si>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</si>
  <si>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</si>
  <si>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</si>
  <si>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</si>
  <si>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</si>
  <si>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</si>
  <si>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</si>
  <si>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</si>
  <si>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</si>
  <si>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</si>
  <si>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</si>
  <si>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</si>
  <si>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</si>
  <si>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</si>
  <si>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</si>
  <si>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</si>
  <si>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</si>
  <si>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</si>
  <si>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</si>
  <si>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</si>
  <si>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</si>
  <si>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</si>
  <si>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</si>
  <si>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</si>
  <si>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</si>
  <si>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</si>
  <si>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</si>
  <si>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</si>
  <si>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</si>
  <si>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</si>
  <si>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</si>
  <si>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</si>
  <si>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</si>
  <si>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</si>
  <si>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</si>
  <si>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</si>
  <si>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</si>
  <si>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</si>
  <si>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</si>
  <si>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</si>
  <si>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</si>
  <si>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</si>
  <si>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</si>
  <si>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</si>
  <si>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</si>
  <si>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</si>
  <si>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</si>
  <si>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</si>
  <si>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</si>
  <si>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</si>
  <si>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</si>
  <si>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</si>
  <si>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</si>
  <si>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</si>
  <si>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</si>
  <si>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</si>
  <si>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</si>
  <si>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</si>
  <si>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</si>
  <si>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</si>
  <si>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</si>
  <si>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</si>
  <si>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</si>
  <si>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</si>
  <si>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</si>
  <si>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</si>
  <si>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</si>
  <si>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</si>
  <si>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</si>
  <si>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</si>
  <si>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</si>
  <si>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</si>
  <si>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</si>
  <si>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</si>
  <si>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</si>
  <si>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</si>
  <si>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</si>
  <si>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</si>
  <si>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</si>
  <si>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</si>
  <si>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</si>
  <si>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</si>
  <si>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</si>
  <si>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</si>
  <si>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</si>
  <si>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</si>
  <si>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</si>
  <si>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</si>
  <si>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</si>
  <si>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</si>
  <si>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</si>
  <si>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</si>
  <si>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</si>
  <si>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</si>
  <si>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</si>
  <si>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</si>
  <si>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</si>
  <si>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</si>
  <si>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</si>
  <si>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</si>
  <si>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</si>
  <si>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</si>
  <si>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</si>
  <si>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</si>
  <si>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</si>
  <si>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</si>
  <si>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</si>
  <si>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</si>
  <si>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</si>
  <si>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</si>
  <si>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</si>
  <si>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</si>
  <si>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</si>
  <si>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</si>
  <si>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</si>
  <si>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</si>
  <si>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</si>
  <si>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</si>
  <si>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</si>
  <si>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</si>
  <si>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</si>
  <si>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</si>
  <si>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</si>
  <si>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</si>
  <si>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</si>
  <si>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</si>
  <si>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</si>
  <si>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</si>
  <si>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</si>
  <si>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</si>
  <si>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</si>
  <si>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</si>
  <si>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</si>
  <si>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</si>
  <si>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</si>
  <si>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</si>
  <si>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</si>
  <si>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</si>
  <si>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</si>
  <si>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</si>
  <si>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</si>
  <si>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</si>
  <si>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</si>
  <si>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</si>
  <si>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</si>
  <si>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</si>
  <si>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</si>
  <si>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</si>
  <si>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</si>
  <si>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</si>
  <si>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</si>
  <si>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</si>
  <si>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</si>
  <si>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</si>
  <si>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</si>
  <si>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</si>
  <si>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</si>
  <si>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</si>
  <si>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</si>
  <si>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</si>
  <si>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</si>
  <si>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</si>
  <si>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</si>
  <si>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</si>
  <si>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</si>
  <si>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</si>
  <si>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</si>
  <si>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</si>
  <si>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</si>
  <si>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</si>
  <si>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</si>
  <si>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</si>
  <si>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</si>
  <si>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</si>
  <si>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</si>
  <si>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</si>
  <si>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</si>
  <si>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</si>
  <si>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</si>
  <si>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</si>
  <si>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</si>
  <si>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</si>
  <si>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</si>
  <si>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</si>
  <si>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</si>
  <si>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</si>
  <si>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</si>
  <si>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</si>
  <si>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</si>
  <si>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</si>
  <si>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</si>
  <si>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</si>
  <si>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</si>
  <si>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</si>
  <si>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</si>
  <si>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</si>
  <si>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</si>
  <si>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</si>
  <si>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</si>
  <si>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</si>
  <si>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</si>
  <si>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</si>
  <si>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</si>
  <si>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</si>
  <si>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</si>
  <si>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</si>
  <si>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</si>
  <si>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</si>
  <si>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</si>
  <si>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</si>
  <si>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</si>
  <si>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</si>
  <si>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</si>
  <si>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</si>
  <si>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</si>
  <si>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</si>
  <si>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</si>
  <si>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</si>
  <si>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</si>
  <si>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</si>
  <si>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</si>
  <si>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</si>
  <si>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</si>
  <si>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</si>
  <si>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</si>
  <si>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</si>
  <si>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</si>
  <si>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</si>
  <si>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</si>
  <si>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</si>
  <si>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</si>
  <si>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</si>
  <si>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</si>
  <si>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</si>
  <si>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</si>
  <si>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</si>
  <si>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</si>
  <si>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</si>
  <si>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</si>
  <si>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</si>
  <si>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</si>
  <si>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</si>
  <si>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</si>
  <si>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</si>
  <si>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</si>
  <si>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</si>
  <si>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</si>
  <si>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</si>
  <si>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</si>
  <si>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</si>
  <si>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</si>
  <si>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</si>
  <si>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</si>
  <si>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</si>
  <si>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</si>
  <si>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</si>
  <si>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</si>
  <si>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</si>
  <si>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</si>
  <si>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</si>
  <si>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</si>
  <si>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</si>
  <si>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</si>
  <si>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</si>
  <si>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</si>
  <si>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</si>
  <si>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</si>
  <si>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</si>
  <si>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</si>
  <si>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</si>
  <si>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</si>
  <si>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</si>
  <si>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</si>
  <si>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</si>
  <si>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</si>
  <si>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</si>
  <si>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</si>
  <si>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</si>
  <si>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</si>
  <si>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</si>
  <si>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</si>
  <si>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</si>
  <si>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</si>
  <si>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</si>
  <si>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</si>
  <si>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</si>
  <si>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</si>
  <si>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</si>
  <si>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</si>
  <si>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</si>
  <si>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</si>
  <si>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</si>
  <si>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</si>
  <si>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</si>
  <si>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</si>
  <si>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</si>
  <si>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</si>
  <si>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</si>
  <si>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</si>
  <si>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</si>
  <si>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</si>
  <si>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</si>
  <si>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</si>
  <si>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</si>
  <si>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</si>
  <si>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</si>
  <si>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</si>
  <si>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</si>
  <si>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</si>
  <si>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</si>
  <si>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</si>
  <si>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</si>
  <si>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</si>
  <si>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</si>
  <si>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</si>
  <si>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</si>
  <si>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</si>
  <si>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</si>
  <si>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</si>
  <si>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</si>
  <si>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</si>
  <si>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</si>
  <si>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</si>
  <si>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</si>
  <si>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</si>
  <si>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</si>
  <si>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</si>
  <si>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</si>
  <si>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</si>
  <si>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</si>
  <si>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</si>
  <si>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</si>
  <si>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</si>
  <si>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</si>
  <si>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</si>
  <si>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</si>
  <si>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</si>
  <si>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</si>
  <si>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</si>
  <si>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</si>
  <si>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</si>
  <si>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</si>
  <si>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</si>
  <si>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</si>
  <si>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</si>
  <si>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</si>
  <si>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</si>
  <si>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</si>
  <si>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</si>
  <si>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</si>
  <si>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</si>
  <si>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</si>
  <si>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</si>
  <si>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</si>
  <si>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</si>
  <si>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</si>
  <si>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</si>
  <si>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</si>
  <si>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</si>
  <si>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</si>
  <si>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</si>
  <si>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</si>
  <si>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</si>
  <si>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</si>
  <si>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</si>
  <si>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</si>
  <si>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</si>
  <si>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</si>
  <si>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</si>
  <si>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</si>
  <si>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</si>
  <si>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</si>
  <si>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</si>
  <si>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</si>
  <si>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</si>
  <si>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</si>
  <si>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</si>
  <si>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</si>
  <si>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</si>
  <si>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</si>
  <si>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</si>
  <si>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</si>
  <si>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</si>
  <si>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</si>
  <si>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</si>
  <si>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</si>
  <si>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</si>
  <si>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</si>
  <si>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</si>
  <si>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</si>
  <si>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</si>
  <si>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</si>
  <si>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</si>
  <si>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</si>
  <si>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</si>
  <si>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</si>
  <si>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</si>
  <si>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</si>
  <si>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</si>
  <si>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</si>
  <si>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</si>
  <si>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</si>
  <si>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</si>
  <si>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</si>
  <si>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</si>
  <si>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</si>
  <si>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</si>
  <si>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</si>
  <si>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</si>
  <si>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</si>
  <si>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</si>
  <si>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</si>
  <si>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</si>
  <si>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</si>
  <si>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</si>
  <si>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</si>
  <si>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</si>
  <si>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</si>
  <si>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</si>
  <si>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</si>
  <si>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</si>
  <si>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</si>
  <si>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</si>
  <si>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</si>
  <si>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</si>
  <si>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</si>
  <si>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</si>
  <si>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</si>
  <si>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</si>
  <si>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</si>
  <si>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</si>
  <si>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</si>
  <si>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</si>
  <si>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</si>
  <si>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</si>
  <si>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</si>
  <si>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</si>
  <si>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</si>
  <si>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</si>
  <si>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</si>
  <si>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</si>
  <si>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</si>
  <si>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</si>
  <si>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</si>
  <si>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</si>
  <si>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</si>
  <si>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</si>
  <si>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</si>
  <si>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</si>
  <si>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</si>
  <si>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</si>
  <si>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</si>
  <si>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</si>
  <si>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</si>
  <si>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</si>
  <si>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</si>
  <si>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</si>
  <si>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</si>
  <si>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</si>
  <si>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</si>
  <si>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</si>
  <si>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</si>
  <si>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</si>
  <si>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</si>
  <si>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</si>
  <si>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</si>
  <si>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</si>
  <si>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</si>
  <si>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</si>
  <si>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</si>
  <si>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</si>
  <si>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</si>
  <si>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</si>
  <si>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</si>
  <si>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</si>
  <si>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</si>
  <si>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</si>
  <si>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</si>
  <si>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</si>
  <si>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</si>
  <si>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</si>
  <si>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</si>
  <si>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</si>
  <si>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</si>
  <si>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</si>
  <si>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</si>
  <si>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</si>
  <si>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</si>
  <si>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</si>
  <si>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</si>
  <si>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</si>
  <si>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</si>
  <si>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</si>
  <si>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</si>
  <si>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</si>
  <si>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</si>
  <si>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</si>
  <si>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</si>
  <si>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</si>
  <si>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</si>
  <si>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</si>
  <si>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</si>
  <si>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</si>
  <si>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</si>
  <si>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</si>
  <si>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</si>
  <si>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</si>
  <si>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</si>
  <si>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</si>
  <si>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</si>
  <si>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</si>
  <si>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</si>
  <si>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</si>
  <si>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</si>
  <si>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</si>
  <si>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</si>
  <si>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</si>
  <si>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</si>
  <si>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</si>
  <si>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</si>
  <si>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</si>
  <si>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</si>
  <si>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</si>
  <si>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</si>
  <si>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</si>
  <si>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</si>
  <si>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</si>
  <si>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</si>
  <si>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</si>
  <si>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</si>
  <si>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</si>
  <si>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</si>
  <si>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</si>
  <si>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</si>
  <si>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</si>
  <si>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</si>
  <si>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</si>
  <si>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</si>
  <si>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</si>
  <si>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</si>
  <si>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</si>
  <si>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</si>
  <si>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</si>
  <si>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</si>
  <si>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</si>
  <si>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</si>
  <si>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</si>
  <si>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</si>
  <si>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</si>
  <si>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</si>
  <si>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</si>
  <si>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</si>
  <si>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</si>
  <si>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</si>
  <si>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</si>
  <si>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</si>
  <si>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</si>
  <si>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</si>
  <si>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</si>
  <si>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</si>
  <si>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</si>
  <si>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</si>
  <si>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</si>
  <si>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</si>
  <si>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</si>
  <si>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</si>
  <si>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</si>
  <si>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</si>
  <si>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</si>
  <si>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</si>
  <si>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</si>
  <si>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</si>
  <si>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</si>
  <si>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</si>
  <si>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</si>
  <si>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</si>
  <si>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</si>
  <si>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</si>
  <si>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</si>
  <si>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</si>
  <si>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</si>
  <si>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</si>
  <si>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</si>
  <si>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</si>
  <si>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</si>
  <si>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</si>
  <si>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</si>
  <si>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</si>
  <si>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</si>
  <si>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</si>
  <si>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</si>
  <si>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</si>
  <si>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</si>
  <si>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</si>
  <si>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</si>
  <si>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</si>
  <si>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</si>
  <si>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</si>
  <si>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</si>
  <si>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</si>
  <si>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</si>
  <si>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</si>
  <si>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</si>
  <si>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</si>
  <si>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</si>
  <si>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</si>
  <si>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</si>
  <si>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</si>
  <si>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</si>
  <si>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</si>
  <si>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</si>
  <si>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</si>
  <si>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</si>
  <si>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</si>
  <si>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</si>
  <si>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</si>
  <si>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</si>
  <si>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</si>
  <si>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</si>
  <si>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</si>
  <si>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</si>
  <si>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</si>
  <si>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</si>
  <si>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</si>
  <si>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</si>
  <si>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</si>
  <si>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</si>
  <si>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</si>
  <si>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</si>
  <si>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</si>
  <si>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</si>
  <si>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</si>
  <si>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</si>
  <si>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</si>
  <si>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</si>
  <si>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</si>
  <si>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</si>
  <si>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</si>
  <si>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</si>
  <si>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</si>
  <si>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</si>
  <si>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</si>
  <si>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</si>
  <si>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</si>
  <si>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</si>
  <si>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</si>
  <si>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</si>
  <si>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</si>
  <si>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</si>
  <si>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</si>
  <si>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</si>
  <si>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</si>
  <si>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</si>
  <si>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</si>
  <si>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</si>
  <si>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</si>
  <si>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</si>
  <si>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</si>
  <si>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</si>
  <si>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</si>
  <si>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</si>
  <si>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</si>
  <si>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</si>
  <si>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</si>
  <si>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</si>
  <si>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</si>
  <si>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</si>
  <si>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</si>
  <si>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</si>
  <si>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</si>
  <si>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</si>
  <si>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</si>
  <si>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</si>
  <si>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</si>
  <si>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</si>
  <si>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</si>
  <si>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</si>
  <si>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</si>
  <si>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</si>
  <si>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</si>
  <si>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</si>
  <si>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</si>
  <si>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</si>
  <si>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</si>
  <si>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</si>
  <si>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</si>
  <si>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</si>
  <si>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</si>
  <si>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</si>
  <si>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</si>
  <si>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</si>
  <si>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</si>
  <si>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</si>
  <si>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</si>
  <si>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</si>
  <si>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</si>
  <si>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</si>
  <si>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</si>
  <si>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</si>
  <si>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</si>
  <si>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</si>
  <si>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</si>
  <si>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</si>
  <si>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</si>
  <si>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</si>
  <si>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</si>
  <si>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</si>
  <si>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</si>
  <si>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</si>
  <si>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</si>
  <si>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</si>
  <si>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</si>
  <si>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</si>
  <si>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</si>
  <si>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</si>
  <si>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</si>
  <si>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</si>
  <si>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</si>
  <si>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</si>
  <si>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</si>
  <si>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</si>
  <si>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</si>
  <si>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</si>
  <si>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</si>
  <si>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</si>
  <si>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</si>
  <si>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</si>
  <si>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</si>
  <si>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</si>
  <si>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</si>
  <si>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</si>
  <si>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</si>
  <si>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</si>
  <si>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</si>
  <si>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</si>
  <si>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</si>
  <si>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</si>
  <si>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</si>
  <si>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</si>
  <si>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</si>
  <si>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</si>
  <si>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</si>
  <si>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</si>
  <si>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</si>
  <si>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</si>
  <si>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</si>
  <si>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</si>
  <si>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</si>
  <si>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</si>
  <si>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</si>
  <si>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</si>
  <si>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</si>
  <si>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</si>
  <si>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</si>
  <si>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</si>
  <si>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</si>
  <si>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</si>
  <si>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</si>
  <si>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</si>
  <si>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</si>
  <si>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</si>
  <si>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</si>
  <si>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</si>
  <si>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</si>
  <si>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</si>
  <si>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</si>
  <si>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</si>
  <si>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</si>
  <si>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</si>
  <si>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</si>
  <si>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</si>
  <si>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</si>
  <si>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</si>
  <si>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</si>
  <si>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</si>
  <si>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</si>
  <si>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</si>
  <si>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</si>
  <si>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</si>
  <si>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</si>
  <si>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</si>
  <si>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</si>
  <si>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</si>
  <si>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</si>
  <si>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</si>
  <si>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</si>
  <si>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</si>
  <si>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</si>
  <si>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</si>
  <si>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</si>
  <si>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</si>
  <si>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</si>
  <si>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</si>
  <si>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</si>
  <si>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</si>
  <si>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</si>
  <si>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</si>
  <si>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</si>
  <si>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</si>
  <si>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</si>
  <si>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</si>
  <si>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</si>
  <si>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</si>
  <si>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</si>
  <si>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</si>
  <si>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</si>
  <si>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</si>
  <si>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</si>
  <si>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</si>
  <si>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</si>
  <si>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</si>
  <si>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</si>
  <si>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</si>
  <si>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</si>
  <si>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</si>
  <si>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</si>
  <si>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</si>
  <si>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</si>
  <si>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</si>
  <si>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</si>
  <si>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</si>
  <si>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</si>
  <si>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</si>
  <si>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</si>
  <si>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</si>
  <si>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</si>
  <si>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</si>
  <si>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</si>
  <si>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</si>
  <si>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</si>
  <si>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</si>
  <si>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</si>
  <si>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</si>
  <si>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</si>
  <si>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</si>
  <si>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</si>
  <si>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</si>
  <si>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</si>
  <si>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</si>
  <si>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</si>
  <si>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</si>
  <si>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</si>
  <si>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</si>
  <si>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</si>
  <si>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</si>
  <si>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</si>
  <si>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</si>
  <si>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</si>
  <si>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</si>
  <si>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</si>
  <si>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</si>
  <si>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</si>
  <si>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</si>
  <si>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</si>
  <si>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</si>
  <si>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</si>
  <si>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</si>
  <si>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</si>
  <si>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</si>
  <si>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</si>
  <si>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</si>
  <si>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</si>
  <si>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</si>
  <si>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</si>
  <si>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</si>
  <si>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</si>
  <si>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</si>
  <si>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</si>
  <si>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</si>
  <si>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</si>
  <si>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</si>
  <si>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</si>
  <si>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</si>
  <si>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</si>
  <si>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</si>
  <si>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</si>
  <si>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</si>
  <si>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</si>
  <si>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</si>
  <si>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</si>
  <si>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</si>
  <si>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</si>
  <si>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</si>
  <si>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</si>
  <si>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</si>
  <si>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</si>
  <si>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</si>
  <si>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</si>
  <si>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</si>
  <si>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</si>
  <si>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</si>
  <si>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</si>
  <si>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</si>
  <si>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</si>
  <si>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</si>
  <si>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</si>
  <si>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</si>
  <si>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</si>
  <si>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</si>
  <si>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</si>
  <si>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</si>
  <si>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</si>
  <si>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</si>
  <si>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</si>
  <si>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</si>
  <si>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</si>
  <si>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</si>
  <si>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</si>
  <si>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</si>
  <si>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</si>
  <si>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</si>
  <si>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</si>
  <si>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</si>
  <si>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</si>
  <si>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</si>
  <si>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</si>
  <si>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</si>
  <si>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</si>
  <si>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</si>
  <si>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</si>
  <si>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</si>
  <si>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</si>
  <si>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</si>
  <si>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</si>
  <si>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</si>
  <si>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</si>
  <si>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</si>
  <si>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</si>
  <si>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</si>
  <si>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</si>
  <si>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</si>
  <si>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</si>
  <si>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</si>
  <si>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</si>
  <si>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</si>
  <si>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</si>
  <si>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</si>
  <si>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</si>
  <si>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</si>
  <si>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</si>
  <si>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</si>
  <si>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</si>
  <si>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</si>
  <si>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</si>
  <si>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</si>
  <si>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</si>
  <si>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</si>
  <si>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</si>
  <si>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</si>
  <si>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</si>
  <si>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</si>
  <si>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</si>
  <si>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</si>
  <si>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</si>
  <si>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</si>
  <si>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</si>
  <si>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</si>
  <si>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</si>
  <si>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</si>
  <si>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</si>
  <si>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</si>
  <si>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</si>
  <si>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</si>
  <si>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</si>
  <si>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</si>
  <si>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</si>
  <si>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</si>
  <si>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</si>
  <si>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</si>
  <si>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</si>
  <si>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</si>
  <si>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</si>
  <si>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</si>
  <si>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</si>
  <si>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</si>
  <si>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</si>
  <si>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</si>
  <si>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</si>
  <si>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</si>
  <si>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</si>
  <si>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</si>
  <si>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</si>
  <si>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</si>
  <si>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</si>
  <si>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</si>
  <si>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</si>
  <si>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</si>
  <si>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</si>
  <si>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</si>
  <si>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</si>
  <si>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</si>
  <si>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</si>
  <si>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</si>
  <si>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</si>
  <si>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</si>
  <si>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</si>
  <si>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</si>
  <si>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</si>
  <si>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</si>
  <si>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</si>
  <si>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</si>
  <si>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</si>
  <si>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</si>
  <si>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</si>
  <si>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</si>
  <si>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</si>
  <si>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</si>
  <si>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</si>
  <si>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</si>
  <si>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</si>
  <si>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</si>
  <si>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</si>
  <si>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</si>
  <si>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</si>
  <si>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</si>
  <si>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</si>
  <si>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</si>
  <si>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</si>
  <si>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</si>
  <si>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</si>
  <si>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</si>
  <si>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</si>
  <si>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</si>
  <si>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</si>
  <si>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</si>
  <si>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</si>
  <si>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</si>
  <si>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</si>
  <si>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</si>
  <si>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</si>
  <si>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</si>
  <si>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</si>
  <si>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</si>
  <si>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</si>
  <si>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</si>
  <si>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</si>
  <si>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</si>
  <si>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</si>
  <si>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</si>
  <si>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</si>
  <si>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</si>
  <si>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</si>
  <si>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</si>
  <si>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</si>
  <si>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</si>
  <si>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</si>
  <si>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</si>
  <si>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</si>
  <si>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</si>
  <si>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</si>
  <si>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</si>
  <si>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</si>
  <si>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</si>
  <si>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</si>
  <si>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</si>
  <si>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</si>
  <si>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</si>
  <si>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</si>
  <si>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</si>
  <si>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</si>
  <si>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</si>
  <si>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</si>
  <si>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</si>
  <si>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</si>
  <si>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</si>
  <si>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</si>
  <si>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</si>
  <si>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</si>
  <si>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</si>
  <si>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</si>
  <si>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</si>
  <si>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</si>
  <si>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</si>
  <si>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</si>
  <si>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</si>
  <si>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</si>
  <si>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</si>
  <si>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</si>
  <si>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</si>
  <si>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</si>
  <si>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</si>
  <si>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</si>
  <si>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</si>
  <si>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</si>
  <si>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</si>
  <si>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</si>
  <si>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</si>
  <si>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</si>
  <si>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</si>
  <si>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</si>
  <si>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</si>
  <si>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</si>
  <si>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</si>
  <si>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</si>
  <si>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</si>
  <si>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</si>
  <si>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</si>
  <si>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</si>
  <si>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</si>
  <si>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</si>
  <si>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</si>
  <si>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</si>
  <si>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</si>
  <si>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</si>
  <si>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</si>
  <si>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</si>
  <si>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</si>
  <si>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</si>
  <si>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</si>
  <si>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</si>
  <si>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</si>
  <si>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</si>
  <si>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</si>
  <si>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</si>
  <si>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</si>
  <si>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</si>
  <si>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</si>
  <si>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</si>
  <si>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</si>
  <si>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</si>
  <si>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</si>
  <si>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</si>
  <si>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</si>
  <si>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</si>
  <si>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</si>
  <si>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</si>
  <si>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</si>
  <si>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</si>
  <si>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</si>
  <si>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</si>
  <si>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</si>
  <si>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</si>
  <si>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</si>
  <si>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</si>
  <si>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</si>
  <si>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</si>
  <si>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</si>
  <si>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</si>
  <si>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</si>
  <si>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</si>
  <si>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</si>
  <si>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</si>
  <si>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</si>
  <si>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</si>
  <si>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</si>
  <si>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</si>
  <si>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</si>
  <si>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</si>
  <si>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</si>
  <si>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</si>
  <si>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</si>
  <si>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</si>
  <si>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</si>
  <si>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</si>
  <si>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</si>
  <si>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</si>
  <si>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</si>
  <si>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</si>
  <si>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</si>
  <si>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</si>
  <si>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</si>
  <si>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</si>
  <si>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</si>
  <si>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</si>
  <si>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</si>
  <si>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</si>
  <si>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</si>
  <si>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</si>
  <si>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</si>
  <si>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</si>
  <si>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</si>
  <si>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</si>
  <si>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</si>
  <si>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</si>
  <si>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</si>
  <si>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</si>
  <si>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</si>
  <si>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</si>
  <si>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</si>
  <si>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</si>
  <si>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</si>
  <si>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</si>
  <si>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</si>
  <si>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</si>
  <si>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</si>
  <si>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</si>
  <si>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</si>
  <si>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</si>
  <si>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</si>
  <si>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</si>
  <si>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</si>
  <si>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</si>
  <si>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</si>
  <si>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</si>
  <si>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</si>
  <si>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</si>
  <si>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</si>
  <si>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</si>
  <si>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</si>
  <si>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</si>
  <si>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</si>
  <si>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</si>
  <si>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</si>
  <si>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</si>
  <si>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</si>
  <si>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</si>
  <si>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</si>
  <si>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</si>
  <si>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</si>
  <si>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</si>
  <si>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</si>
  <si>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</si>
  <si>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</si>
  <si>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</si>
  <si>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</si>
  <si>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</si>
  <si>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</si>
  <si>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</si>
  <si>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</si>
  <si>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</si>
  <si>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</si>
  <si>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</si>
  <si>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</si>
  <si>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</si>
  <si>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</si>
  <si>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</si>
  <si>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</si>
  <si>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</si>
  <si>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</si>
  <si>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</si>
  <si>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</si>
  <si>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</si>
  <si>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</si>
  <si>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</si>
  <si>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</si>
  <si>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</si>
  <si>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</si>
  <si>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</si>
  <si>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</si>
  <si>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</si>
  <si>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</si>
  <si>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</si>
  <si>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</si>
  <si>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</si>
  <si>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</si>
  <si>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</si>
  <si>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</si>
  <si>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</si>
  <si>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</si>
  <si>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</si>
  <si>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</si>
  <si>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</si>
  <si>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</si>
  <si>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</si>
  <si>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</si>
  <si>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</si>
  <si>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</si>
  <si>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</si>
  <si>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</si>
  <si>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</si>
  <si>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</si>
  <si>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</si>
  <si>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</si>
  <si>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</si>
  <si>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</si>
  <si>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</si>
  <si>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</si>
  <si>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</si>
  <si>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</si>
  <si>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</si>
  <si>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</si>
  <si>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</si>
  <si>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</si>
  <si>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</si>
  <si>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</si>
  <si>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</si>
  <si>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</si>
  <si>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</si>
  <si>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</si>
  <si>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</si>
  <si>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</si>
  <si>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</si>
  <si>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</si>
  <si>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</si>
  <si>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</si>
  <si>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</si>
  <si>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</si>
  <si>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</si>
  <si>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</si>
  <si>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</si>
  <si>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</si>
  <si>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</si>
  <si>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</si>
  <si>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</si>
  <si>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</si>
  <si>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</si>
  <si>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</si>
  <si>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</si>
  <si>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</si>
  <si>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</si>
  <si>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</si>
  <si>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</si>
  <si>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</si>
  <si>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</si>
  <si>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</si>
  <si>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</si>
  <si>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</si>
  <si>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</si>
  <si>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</si>
  <si>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</si>
  <si>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</si>
  <si>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</si>
  <si>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</si>
  <si>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</si>
  <si>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</si>
  <si>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</si>
  <si>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</si>
  <si>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</si>
  <si>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</si>
  <si>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</si>
  <si>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</si>
  <si>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</si>
  <si>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</si>
  <si>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</si>
  <si>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</si>
  <si>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</si>
  <si>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</si>
  <si>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</si>
  <si>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</si>
  <si>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</si>
  <si>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</si>
  <si>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</si>
  <si>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</si>
  <si>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</si>
  <si>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</si>
  <si>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</si>
  <si>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</si>
  <si>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</si>
  <si>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</si>
  <si>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</si>
  <si>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</si>
  <si>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</si>
  <si>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</si>
  <si>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</si>
  <si>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</si>
  <si>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</si>
  <si>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</si>
  <si>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</si>
  <si>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</si>
  <si>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</si>
  <si>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</si>
  <si>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</si>
  <si>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</si>
  <si>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</si>
  <si>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</si>
  <si>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</si>
  <si>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</si>
  <si>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</si>
  <si>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</si>
  <si>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</si>
  <si>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</si>
  <si>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</si>
  <si>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</si>
  <si>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</si>
  <si>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</si>
  <si>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</si>
  <si>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</si>
  <si>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</si>
  <si>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</si>
  <si>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</si>
  <si>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</si>
  <si>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</si>
  <si>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</si>
  <si>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</si>
  <si>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</si>
  <si>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</si>
  <si>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</si>
  <si>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</si>
  <si>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</si>
  <si>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</si>
  <si>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</si>
  <si>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</si>
  <si>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</si>
  <si>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</si>
  <si>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</si>
  <si>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</si>
  <si>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</si>
  <si>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</si>
  <si>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</si>
  <si>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</si>
  <si>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</si>
  <si>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</si>
  <si>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</si>
  <si>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</si>
  <si>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</si>
  <si>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</si>
  <si>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</si>
  <si>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</si>
  <si>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</si>
  <si>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</si>
  <si>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</si>
  <si>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</si>
  <si>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</si>
  <si>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</si>
  <si>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</si>
  <si>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</si>
  <si>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</si>
  <si>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</si>
  <si>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</si>
  <si>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</si>
  <si>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</si>
  <si>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</si>
  <si>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</si>
  <si>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</si>
  <si>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</si>
  <si>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</si>
  <si>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</si>
  <si>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</si>
  <si>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</si>
  <si>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</si>
  <si>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</si>
  <si>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</si>
  <si>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</si>
  <si>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</si>
  <si>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</si>
  <si>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</si>
  <si>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</si>
  <si>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</si>
  <si>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</si>
  <si>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</si>
  <si>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</si>
  <si>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</si>
  <si>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</si>
  <si>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</si>
  <si>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</si>
  <si>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</si>
  <si>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</si>
  <si>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</si>
  <si>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</si>
  <si>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</si>
  <si>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</si>
  <si>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</si>
  <si>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</si>
  <si>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</si>
  <si>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</si>
  <si>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</si>
  <si>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</si>
  <si>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</si>
  <si>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</si>
  <si>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</si>
  <si>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</si>
  <si>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</si>
  <si>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</si>
  <si>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</si>
  <si>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</si>
  <si>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</si>
  <si>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</si>
  <si>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</si>
  <si>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</si>
  <si>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</si>
  <si>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</si>
  <si>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</si>
  <si>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</si>
  <si>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</si>
  <si>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</si>
  <si>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</si>
  <si>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</si>
  <si>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</si>
  <si>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</si>
  <si>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</si>
  <si>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</si>
  <si>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</si>
  <si>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</si>
  <si>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</si>
  <si>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</si>
  <si>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</si>
  <si>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</si>
  <si>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</si>
  <si>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</si>
  <si>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</si>
  <si>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</si>
  <si>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</si>
  <si>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</si>
  <si>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</si>
  <si>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</si>
  <si>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</si>
  <si>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</si>
  <si>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</si>
  <si>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</si>
  <si>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</si>
  <si>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</si>
  <si>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</si>
  <si>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</si>
  <si>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</si>
  <si>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</si>
  <si>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</si>
  <si>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</si>
  <si>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</si>
  <si>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</si>
  <si>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</si>
  <si>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</si>
  <si>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</si>
  <si>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</si>
  <si>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</si>
  <si>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</si>
  <si>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</si>
  <si>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</si>
  <si>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</si>
  <si>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</si>
  <si>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</si>
  <si>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</si>
  <si>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</si>
  <si>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</si>
  <si>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</si>
  <si>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</si>
  <si>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</si>
  <si>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</si>
  <si>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</si>
  <si>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</si>
  <si>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</si>
  <si>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</si>
  <si>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</si>
  <si>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</si>
  <si>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</si>
  <si>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</si>
  <si>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</si>
  <si>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</si>
  <si>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</si>
  <si>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</si>
  <si>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</si>
  <si>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</si>
  <si>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</si>
  <si>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</si>
  <si>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</si>
  <si>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</si>
  <si>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</si>
  <si>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</si>
  <si>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</si>
  <si>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</si>
  <si>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</si>
  <si>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</si>
  <si>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</si>
  <si>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</si>
  <si>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</si>
  <si>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</si>
  <si>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</si>
  <si>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</si>
  <si>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</si>
  <si>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</si>
  <si>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</si>
  <si>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</si>
  <si>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</si>
  <si>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</si>
  <si>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</si>
  <si>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</si>
  <si>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</si>
  <si>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</si>
  <si>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</si>
  <si>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</si>
  <si>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</si>
  <si>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</si>
  <si>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</si>
  <si>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</si>
  <si>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</si>
  <si>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</si>
  <si>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</si>
  <si>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</si>
  <si>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</si>
  <si>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</si>
  <si>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</si>
  <si>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</si>
  <si>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</si>
  <si>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</si>
  <si>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</si>
  <si>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</si>
  <si>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</si>
  <si>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</si>
  <si>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</si>
  <si>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</si>
  <si>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</si>
  <si>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</si>
  <si>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</si>
  <si>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</si>
  <si>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</si>
  <si>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</si>
  <si>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</si>
  <si>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</si>
  <si>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</si>
  <si>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</si>
  <si>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</si>
  <si>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</si>
  <si>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</si>
  <si>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</si>
  <si>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</si>
  <si>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</si>
  <si>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</si>
  <si>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</si>
  <si>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</si>
  <si>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</si>
  <si>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</si>
  <si>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</si>
  <si>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</si>
  <si>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</si>
  <si>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</si>
  <si>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</si>
  <si>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</si>
  <si>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</si>
  <si>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</si>
  <si>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</si>
  <si>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</si>
  <si>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</si>
  <si>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</si>
  <si>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</si>
  <si>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</si>
  <si>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</si>
  <si>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</si>
  <si>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</si>
  <si>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</si>
  <si>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</si>
  <si>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</si>
  <si>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</si>
  <si>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</si>
  <si>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</si>
  <si>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</si>
  <si>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</si>
  <si>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</si>
  <si>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</si>
  <si>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</si>
  <si>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</si>
  <si>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</si>
  <si>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</si>
  <si>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</si>
  <si>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</si>
  <si>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</si>
  <si>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</si>
  <si>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</si>
  <si>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</si>
  <si>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</si>
  <si>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</si>
  <si>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</si>
  <si>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</si>
  <si>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</si>
  <si>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</si>
  <si>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</si>
  <si>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</si>
  <si>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</si>
  <si>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</si>
  <si>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</si>
  <si>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</si>
  <si>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</si>
  <si>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</si>
  <si>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</si>
  <si>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</si>
  <si>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</si>
  <si>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</si>
  <si>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</si>
  <si>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</si>
  <si>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</si>
  <si>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</si>
  <si>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</si>
  <si>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</si>
  <si>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</si>
  <si>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</si>
  <si>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</si>
  <si>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</si>
  <si>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</si>
  <si>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</si>
  <si>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</si>
  <si>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</si>
  <si>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</si>
  <si>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</si>
  <si>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</si>
  <si>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</si>
  <si>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</si>
  <si>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</si>
  <si>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</si>
  <si>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</si>
  <si>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</si>
  <si>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</si>
  <si>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</si>
  <si>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</si>
  <si>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</si>
  <si>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</si>
  <si>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</si>
  <si>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</si>
  <si>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</si>
  <si>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</si>
  <si>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</si>
  <si>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</si>
  <si>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</si>
  <si>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</si>
  <si>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</si>
  <si>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</si>
  <si>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</si>
  <si>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</si>
  <si>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</si>
  <si>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</si>
  <si>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</si>
  <si>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</si>
  <si>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</si>
  <si>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</si>
  <si>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</si>
  <si>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</si>
  <si>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</si>
  <si>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</si>
  <si>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</si>
  <si>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</si>
  <si>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</si>
  <si>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</si>
  <si>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</si>
  <si>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</si>
  <si>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</si>
  <si>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</si>
  <si>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</si>
  <si>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</si>
  <si>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</si>
  <si>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</si>
  <si>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</si>
  <si>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</si>
  <si>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</si>
  <si>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</si>
  <si>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</si>
  <si>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</si>
  <si>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</si>
  <si>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</si>
  <si>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</si>
  <si>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</si>
  <si>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</si>
  <si>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</si>
  <si>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</si>
  <si>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</si>
  <si>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</si>
  <si>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</si>
  <si>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</si>
  <si>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</si>
  <si>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</si>
  <si>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</si>
  <si>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</si>
  <si>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</si>
  <si>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</si>
  <si>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</si>
  <si>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</si>
  <si>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</si>
  <si>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</si>
  <si>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</si>
  <si>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</si>
  <si>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</si>
  <si>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</si>
  <si>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</si>
  <si>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</si>
  <si>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</si>
  <si>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</si>
  <si>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</si>
  <si>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</si>
  <si>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</si>
  <si>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</si>
  <si>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</si>
  <si>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</si>
  <si>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</si>
  <si>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</si>
  <si>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</si>
  <si>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</si>
  <si>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</si>
  <si>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</si>
  <si>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</si>
  <si>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</si>
  <si>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</si>
  <si>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</si>
  <si>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</si>
  <si>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</si>
  <si>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</si>
  <si>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</si>
  <si>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</si>
  <si>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</si>
  <si>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</si>
  <si>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</si>
  <si>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</si>
  <si>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</si>
  <si>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</si>
  <si>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</si>
  <si>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</si>
  <si>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</si>
  <si>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</si>
  <si>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</si>
  <si>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</si>
  <si>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</si>
  <si>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</si>
  <si>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</si>
  <si>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</si>
  <si>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</si>
  <si>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</si>
  <si>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</si>
  <si>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</si>
  <si>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</si>
  <si>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</si>
  <si>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</si>
  <si>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</si>
  <si>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</si>
  <si>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</si>
  <si>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</si>
  <si>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</si>
  <si>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</si>
  <si>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</si>
  <si>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</si>
  <si>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</si>
  <si>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</si>
  <si>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</si>
  <si>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</si>
  <si>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</si>
  <si>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</si>
  <si>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</si>
  <si>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</si>
  <si>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</si>
  <si>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</si>
  <si>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</si>
  <si>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</si>
  <si>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</si>
  <si>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</si>
  <si>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</si>
  <si>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</si>
  <si>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</si>
  <si>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</si>
  <si>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</si>
  <si>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</si>
  <si>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</si>
  <si>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</si>
  <si>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</si>
  <si>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</si>
  <si>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</si>
  <si>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</si>
  <si>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</si>
  <si>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</si>
  <si>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</si>
  <si>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</si>
  <si>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</si>
  <si>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</si>
  <si>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</si>
  <si>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</si>
  <si>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</si>
  <si>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</si>
  <si>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</si>
  <si>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</si>
  <si>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</si>
  <si>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</si>
  <si>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</si>
  <si>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</si>
  <si>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</si>
  <si>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</si>
  <si>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</si>
  <si>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</si>
  <si>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</si>
  <si>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</si>
  <si>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</si>
  <si>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</si>
  <si>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</si>
  <si>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</si>
  <si>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</si>
  <si>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</si>
  <si>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</si>
  <si>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</si>
  <si>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</si>
  <si>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</si>
  <si>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</si>
  <si>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</si>
  <si>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</si>
  <si>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</si>
  <si>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</si>
  <si>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</si>
  <si>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</si>
  <si>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</si>
  <si>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</si>
  <si>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</si>
  <si>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</si>
  <si>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</si>
  <si>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</si>
  <si>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</si>
  <si>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</si>
  <si>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</si>
  <si>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</si>
  <si>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</si>
  <si>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</si>
  <si>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</si>
  <si>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</si>
  <si>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</si>
  <si>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</si>
  <si>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</si>
  <si>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</si>
  <si>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</si>
  <si>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</si>
  <si>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</si>
  <si>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</si>
  <si>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</si>
  <si>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</si>
  <si>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</si>
  <si>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</si>
  <si>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</si>
  <si>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</si>
  <si>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</si>
  <si>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</si>
  <si>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</si>
  <si>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</si>
  <si>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</si>
  <si>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</si>
  <si>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</si>
  <si>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</si>
  <si>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</si>
  <si>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</si>
  <si>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</si>
  <si>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</si>
  <si>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</si>
  <si>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</si>
  <si>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</si>
  <si>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</si>
  <si>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</si>
  <si>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</si>
  <si>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</si>
  <si>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</si>
  <si>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</si>
  <si>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</si>
  <si>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</si>
  <si>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</si>
  <si>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</si>
  <si>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</si>
  <si>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</si>
  <si>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</si>
  <si>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</si>
  <si>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</si>
  <si>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</si>
  <si>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</si>
  <si>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</si>
  <si>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</si>
  <si>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</si>
  <si>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</si>
  <si>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</si>
  <si>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</si>
  <si>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</si>
  <si>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</si>
  <si>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</si>
  <si>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</si>
  <si>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</si>
  <si>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</si>
  <si>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</si>
  <si>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</si>
  <si>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</si>
  <si>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</si>
  <si>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</si>
  <si>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</si>
  <si>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</si>
  <si>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</si>
  <si>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</si>
  <si>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</si>
  <si>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</si>
  <si>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</si>
  <si>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</si>
  <si>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</si>
  <si>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</si>
  <si>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</si>
  <si>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</si>
  <si>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</si>
  <si>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</si>
  <si>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</si>
  <si>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</si>
  <si>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</si>
  <si>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</si>
  <si>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</si>
  <si>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</si>
  <si>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</si>
  <si>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</si>
  <si>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</si>
  <si>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</si>
  <si>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</si>
  <si>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</si>
  <si>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</si>
  <si>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</si>
  <si>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</si>
  <si>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</si>
  <si>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</si>
  <si>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</si>
  <si>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</si>
  <si>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</si>
  <si>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</si>
  <si>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</si>
  <si>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</si>
  <si>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</si>
  <si>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</si>
  <si>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</si>
  <si>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</si>
  <si>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</si>
  <si>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</si>
  <si>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</si>
  <si>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</si>
  <si>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</si>
  <si>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</si>
  <si>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</si>
  <si>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</si>
  <si>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</si>
  <si>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</si>
  <si>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</si>
  <si>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</si>
  <si>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</si>
  <si>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</si>
  <si>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</si>
  <si>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</si>
  <si>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</si>
  <si>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</si>
  <si>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</si>
  <si>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</si>
  <si>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</si>
  <si>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</si>
  <si>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</si>
  <si>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</si>
  <si>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</si>
  <si>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</si>
  <si>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</si>
  <si>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</si>
  <si>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</si>
  <si>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</si>
  <si>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</si>
  <si>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</si>
  <si>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</si>
  <si>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</si>
  <si>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</si>
  <si>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</si>
  <si>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</si>
  <si>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</si>
  <si>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</si>
  <si>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</si>
  <si>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</si>
  <si>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</si>
  <si>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</si>
  <si>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</si>
  <si>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</si>
  <si>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</si>
  <si>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</si>
  <si>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</si>
  <si>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</si>
  <si>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</si>
  <si>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</si>
  <si>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</si>
  <si>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</si>
  <si>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</si>
  <si>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</si>
  <si>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</si>
  <si>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</si>
  <si>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</si>
  <si>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</si>
  <si>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</si>
  <si>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</si>
  <si>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</si>
  <si>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</si>
  <si>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</si>
  <si>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</si>
  <si>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</si>
  <si>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</si>
  <si>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</si>
  <si>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</si>
  <si>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</si>
  <si>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</si>
  <si>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</si>
  <si>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</si>
  <si>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</si>
  <si>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</si>
  <si>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</si>
  <si>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</si>
  <si>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</si>
  <si>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</si>
  <si>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</si>
  <si>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</si>
  <si>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</si>
  <si>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</si>
  <si>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</si>
  <si>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</si>
  <si>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</si>
  <si>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</si>
  <si>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</si>
  <si>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</si>
  <si>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</si>
  <si>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</si>
  <si>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</si>
  <si>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</si>
  <si>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</si>
  <si>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</si>
  <si>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</si>
  <si>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</si>
  <si>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</si>
  <si>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</si>
  <si>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</si>
  <si>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</si>
  <si>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</si>
  <si>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</si>
  <si>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</si>
  <si>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</si>
  <si>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</si>
  <si>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</si>
  <si>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</si>
  <si>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</si>
  <si>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</si>
  <si>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</si>
  <si>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</si>
  <si>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</si>
  <si>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</si>
  <si>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</si>
  <si>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</si>
  <si>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</si>
  <si>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</si>
  <si>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</si>
  <si>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</si>
  <si>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</si>
  <si>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</si>
  <si>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</si>
  <si>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</si>
  <si>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</si>
  <si>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</si>
  <si>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</si>
  <si>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</si>
  <si>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</si>
  <si>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</si>
  <si>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</si>
  <si>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</si>
  <si>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</si>
  <si>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</si>
  <si>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</si>
  <si>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</si>
  <si>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</si>
  <si>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</si>
  <si>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</si>
  <si>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</si>
  <si>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</si>
  <si>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</si>
  <si>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</si>
  <si>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</si>
  <si>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</si>
  <si>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</si>
  <si>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</si>
  <si>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</si>
  <si>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</si>
  <si>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</si>
  <si>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</si>
  <si>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</si>
  <si>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</si>
  <si>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</si>
  <si>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</si>
  <si>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</si>
  <si>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</si>
  <si>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</si>
  <si>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</si>
  <si>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</si>
  <si>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</si>
  <si>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</si>
  <si>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</si>
  <si>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</si>
  <si>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</si>
  <si>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</si>
  <si>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</si>
  <si>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</si>
  <si>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</si>
  <si>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</si>
  <si>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</si>
  <si>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</si>
  <si>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</si>
  <si>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</si>
  <si>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</si>
  <si>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</si>
  <si>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</si>
  <si>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</si>
  <si>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</si>
  <si>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</si>
  <si>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</si>
  <si>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</si>
  <si>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</si>
  <si>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</si>
  <si>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</si>
  <si>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</si>
  <si>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</si>
  <si>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</si>
  <si>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</si>
  <si>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</si>
  <si>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</si>
  <si>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</si>
  <si>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</si>
  <si>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</si>
  <si>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</si>
  <si>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</si>
  <si>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</si>
  <si>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</si>
  <si>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</si>
  <si>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</si>
  <si>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</si>
  <si>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</si>
  <si>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</si>
  <si>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</si>
  <si>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</si>
  <si>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</si>
  <si>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</si>
  <si>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</si>
  <si>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</si>
  <si>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</si>
  <si>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</si>
  <si>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</si>
  <si>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</si>
  <si>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</si>
  <si>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</si>
  <si>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</si>
  <si>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</si>
  <si>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</si>
  <si>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</si>
  <si>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</si>
  <si>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</si>
  <si>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</si>
  <si>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</si>
  <si>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</si>
  <si>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</si>
  <si>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</si>
  <si>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</si>
  <si>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</si>
  <si>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</si>
  <si>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</si>
  <si>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</si>
  <si>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</si>
  <si>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</si>
  <si>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</si>
  <si>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</si>
  <si>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</si>
  <si>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</si>
  <si>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</si>
  <si>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</si>
  <si>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</si>
  <si>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</si>
  <si>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</si>
  <si>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</si>
  <si>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</si>
  <si>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</si>
  <si>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</si>
  <si>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</si>
  <si>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</si>
  <si>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</si>
  <si>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</si>
  <si>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</si>
  <si>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</si>
  <si>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</si>
  <si>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</si>
  <si>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</si>
  <si>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</si>
  <si>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</si>
  <si>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</si>
  <si>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</si>
  <si>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</si>
  <si>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</si>
  <si>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</si>
  <si>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</si>
  <si>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</si>
  <si>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</si>
  <si>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</si>
  <si>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</si>
  <si>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</si>
  <si>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</si>
  <si>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</si>
  <si>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</si>
  <si>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</si>
  <si>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</si>
  <si>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</si>
  <si>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</si>
  <si>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</si>
  <si>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</si>
  <si>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</si>
  <si>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</si>
  <si>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</si>
  <si>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</si>
  <si>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</si>
  <si>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</si>
  <si>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</si>
  <si>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</si>
  <si>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</si>
  <si>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</si>
  <si>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</si>
  <si>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</si>
  <si>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</si>
  <si>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</si>
  <si>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</si>
  <si>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</si>
  <si>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</si>
  <si>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</si>
  <si>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</si>
  <si>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</si>
  <si>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</si>
  <si>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</si>
  <si>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</si>
  <si>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</si>
  <si>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</si>
  <si>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</si>
  <si>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</si>
  <si>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</si>
  <si>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</si>
  <si>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</si>
  <si>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</si>
  <si>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</si>
  <si>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</si>
  <si>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</si>
  <si>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</si>
  <si>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</si>
  <si>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</si>
  <si>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</si>
  <si>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</si>
  <si>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</si>
  <si>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</si>
  <si>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</si>
  <si>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</si>
  <si>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</si>
  <si>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</si>
  <si>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</si>
  <si>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</si>
  <si>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</si>
  <si>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</si>
  <si>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</si>
  <si>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</si>
  <si>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</si>
  <si>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</si>
  <si>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</si>
  <si>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</si>
  <si>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</si>
  <si>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</si>
  <si>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</si>
  <si>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</si>
  <si>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</si>
  <si>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</si>
  <si>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</si>
  <si>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</si>
  <si>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</si>
  <si>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</si>
  <si>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</si>
  <si>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</si>
  <si>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</si>
  <si>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</si>
  <si>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</si>
  <si>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</si>
  <si>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</si>
  <si>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</si>
  <si>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</si>
  <si>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</si>
  <si>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</si>
  <si>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</si>
  <si>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</si>
  <si>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</si>
  <si>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</si>
  <si>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</si>
  <si>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</si>
  <si>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</si>
  <si>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</si>
  <si>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</si>
  <si>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</si>
  <si>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</si>
  <si>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</si>
  <si>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</si>
  <si>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</si>
  <si>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</si>
  <si>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</si>
  <si>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</si>
  <si>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</si>
  <si>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</si>
  <si>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</si>
  <si>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</si>
  <si>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</si>
  <si>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</si>
  <si>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</si>
  <si>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</si>
  <si>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</si>
  <si>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</si>
  <si>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</si>
  <si>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</si>
  <si>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</si>
  <si>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</si>
  <si>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</si>
  <si>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</si>
  <si>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</si>
  <si>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</si>
  <si>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</si>
  <si>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</si>
  <si>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</si>
  <si>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</si>
  <si>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</si>
  <si>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</si>
  <si>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</si>
  <si>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</si>
  <si>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</si>
  <si>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</si>
  <si>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</si>
  <si>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</si>
  <si>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</si>
  <si>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</si>
  <si>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</si>
  <si>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</si>
  <si>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</si>
  <si>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</si>
  <si>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</si>
  <si>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</si>
  <si>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</si>
  <si>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</si>
  <si>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</si>
  <si>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</si>
  <si>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</si>
  <si>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</si>
  <si>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</si>
  <si>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</si>
  <si>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</si>
  <si>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</si>
  <si>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</si>
  <si>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</si>
  <si>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</si>
  <si>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</si>
  <si>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</si>
  <si>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</si>
  <si>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</si>
  <si>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</si>
  <si>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</si>
  <si>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</si>
  <si>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</si>
  <si>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</si>
  <si>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</si>
  <si>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</si>
  <si>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</si>
  <si>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</si>
  <si>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</si>
  <si>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</si>
  <si>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</si>
  <si>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</si>
  <si>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</si>
  <si>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</si>
  <si>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</si>
  <si>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</si>
  <si>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</si>
  <si>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</si>
  <si>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</si>
  <si>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</si>
  <si>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</si>
  <si>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</si>
  <si>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</si>
  <si>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</si>
  <si>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</si>
  <si>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</si>
  <si>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</si>
  <si>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</si>
  <si>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</si>
  <si>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</si>
  <si>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</si>
  <si>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</si>
  <si>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</si>
  <si>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</si>
  <si>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</si>
  <si>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</si>
  <si>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</si>
  <si>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</si>
  <si>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</si>
  <si>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</si>
  <si>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</si>
  <si>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</si>
  <si>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</si>
  <si>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</si>
  <si>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</si>
  <si>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</si>
  <si>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</si>
  <si>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</si>
  <si>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</si>
  <si>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</si>
  <si>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</si>
  <si>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</si>
  <si>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</si>
  <si>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</si>
  <si>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</si>
  <si>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</si>
  <si>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</si>
  <si>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</si>
  <si>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</si>
  <si>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</si>
  <si>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</si>
  <si>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</si>
  <si>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</si>
  <si>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</si>
  <si>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</si>
  <si>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</si>
  <si>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</si>
  <si>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</si>
  <si>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</si>
  <si>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</si>
  <si>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</si>
  <si>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</si>
  <si>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</si>
  <si>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</si>
  <si>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</si>
  <si>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</si>
  <si>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</si>
  <si>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</si>
  <si>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</si>
  <si>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</si>
  <si>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</si>
  <si>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</si>
  <si>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</si>
  <si>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</si>
  <si>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</si>
  <si>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</si>
  <si>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</si>
  <si>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</si>
  <si>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</si>
  <si>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</si>
  <si>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</si>
  <si>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</si>
  <si>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</si>
  <si>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</si>
  <si>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</si>
  <si>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</si>
  <si>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</si>
  <si>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</si>
  <si>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</si>
  <si>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</si>
  <si>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</si>
  <si>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</si>
  <si>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</si>
  <si>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</si>
  <si>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</si>
  <si>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</si>
  <si>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</si>
  <si>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</si>
  <si>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</si>
  <si>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</si>
  <si>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</si>
  <si>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</si>
  <si>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</si>
  <si>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</si>
  <si>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</si>
  <si>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</si>
  <si>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</si>
  <si>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</si>
  <si>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</si>
  <si>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</si>
  <si>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</si>
  <si>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</si>
  <si>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</si>
  <si>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</si>
  <si>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</si>
  <si>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</si>
  <si>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</si>
  <si>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</si>
  <si>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</si>
  <si>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</si>
  <si>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</si>
  <si>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</si>
  <si>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</si>
  <si>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</si>
  <si>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</si>
  <si>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</si>
  <si>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</si>
  <si>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</si>
  <si>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</si>
  <si>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</si>
  <si>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</si>
  <si>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</si>
  <si>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</si>
  <si>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</si>
  <si>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</si>
  <si>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</si>
  <si>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</si>
  <si>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</si>
  <si>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</si>
  <si>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</si>
  <si>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</si>
  <si>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</si>
  <si>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</si>
  <si>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</si>
  <si>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</si>
  <si>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</si>
  <si>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</si>
  <si>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</si>
  <si>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</si>
  <si>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</si>
  <si>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</si>
  <si>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</si>
  <si>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</si>
  <si>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</si>
  <si>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</si>
  <si>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</si>
  <si>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</si>
  <si>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</si>
  <si>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</si>
  <si>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</si>
  <si>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</si>
  <si>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</si>
  <si>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</si>
  <si>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</si>
  <si>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</si>
  <si>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</si>
  <si>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</si>
  <si>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</si>
  <si>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</si>
  <si>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</si>
  <si>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</si>
  <si>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</si>
  <si>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</si>
  <si>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</si>
  <si>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</si>
  <si>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</si>
  <si>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</si>
  <si>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</si>
  <si>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</si>
  <si>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</si>
  <si>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</si>
  <si>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</si>
  <si>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</si>
  <si>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</si>
  <si>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</si>
  <si>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</si>
  <si>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</si>
  <si>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</si>
  <si>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</si>
  <si>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</si>
  <si>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</si>
  <si>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</si>
  <si>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</si>
  <si>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</si>
  <si>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</si>
  <si>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</si>
  <si>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</si>
  <si>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</si>
  <si>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</si>
  <si>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</si>
  <si>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</si>
  <si>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</si>
  <si>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</si>
  <si>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</si>
  <si>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</si>
  <si>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</si>
  <si>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</si>
  <si>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</si>
  <si>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</si>
  <si>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</si>
  <si>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</si>
  <si>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</si>
  <si>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</si>
  <si>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</si>
  <si>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</si>
  <si>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</si>
  <si>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</si>
  <si>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</si>
  <si>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</si>
  <si>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</si>
  <si>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</si>
  <si>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</si>
  <si>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</si>
  <si>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</si>
  <si>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</si>
  <si>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</si>
  <si>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</si>
  <si>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</si>
  <si>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</si>
  <si>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</si>
  <si>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</si>
  <si>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</si>
  <si>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</si>
  <si>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</si>
  <si>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</si>
  <si>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</si>
  <si>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</si>
  <si>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</si>
  <si>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</si>
  <si>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</si>
  <si>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</si>
  <si>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</si>
  <si>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</si>
  <si>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</si>
  <si>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</si>
  <si>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</si>
  <si>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</si>
  <si>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</si>
  <si>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</si>
  <si>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</si>
  <si>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</si>
  <si>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</si>
  <si>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</si>
  <si>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</si>
  <si>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</si>
  <si>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</si>
  <si>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</si>
  <si>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</si>
  <si>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</si>
  <si>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</si>
  <si>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</si>
  <si>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</si>
  <si>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</si>
  <si>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</si>
  <si>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</si>
  <si>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</si>
  <si>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</si>
  <si>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</si>
  <si>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</si>
  <si>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</si>
  <si>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</si>
  <si>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</si>
  <si>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</si>
  <si>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</si>
  <si>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</si>
  <si>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</si>
  <si>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</si>
  <si>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</si>
  <si>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</si>
  <si>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</si>
  <si>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</si>
  <si>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</si>
  <si>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</si>
  <si>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</si>
  <si>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</si>
  <si>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</si>
  <si>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</si>
  <si>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</si>
  <si>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</si>
  <si>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</si>
  <si>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</si>
  <si>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</si>
  <si>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</si>
  <si>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</si>
  <si>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</si>
  <si>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</si>
  <si>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</si>
  <si>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</si>
  <si>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</si>
  <si>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</si>
  <si>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</si>
  <si>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</si>
  <si>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</si>
  <si>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</si>
  <si>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</si>
  <si>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</si>
  <si>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</si>
  <si>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</si>
  <si>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</si>
  <si>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</si>
  <si>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</si>
  <si>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</si>
  <si>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</si>
  <si>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</si>
  <si>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</si>
  <si>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</si>
  <si>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</si>
  <si>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</si>
  <si>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</si>
  <si>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</si>
  <si>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</si>
  <si>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</si>
  <si>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</si>
  <si>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</si>
  <si>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</si>
  <si>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</si>
  <si>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</si>
  <si>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</si>
  <si>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</si>
  <si>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</si>
  <si>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</si>
  <si>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</si>
  <si>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</si>
  <si>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</si>
  <si>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</si>
  <si>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</si>
  <si>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</si>
  <si>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</si>
  <si>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</si>
  <si>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</si>
  <si>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</si>
  <si>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</si>
  <si>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</si>
  <si>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</si>
  <si>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</si>
  <si>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</si>
  <si>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</si>
  <si>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</si>
  <si>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</si>
  <si>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</si>
  <si>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</si>
  <si>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</si>
  <si>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</si>
  <si>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</si>
  <si>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</si>
  <si>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</si>
  <si>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</si>
  <si>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</si>
  <si>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</si>
  <si>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</si>
  <si>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</si>
  <si>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</si>
  <si>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</si>
  <si>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</si>
  <si>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</si>
  <si>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</si>
  <si>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</si>
  <si>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</si>
  <si>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</si>
  <si>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</si>
  <si>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</si>
  <si>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</si>
  <si>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</si>
  <si>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</si>
  <si>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</si>
  <si>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</si>
  <si>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</si>
  <si>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</si>
  <si>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</si>
  <si>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</si>
  <si>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</si>
  <si>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</si>
  <si>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</si>
  <si>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</si>
  <si>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</si>
  <si>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</si>
  <si>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</si>
  <si>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</si>
  <si>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</si>
  <si>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</si>
  <si>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</si>
  <si>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</si>
  <si>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</si>
  <si>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</si>
  <si>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</si>
  <si>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</si>
  <si>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</si>
  <si>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</si>
  <si>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</si>
  <si>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</si>
  <si>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</si>
  <si>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</si>
  <si>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</si>
  <si>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</si>
  <si>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</si>
  <si>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</si>
  <si>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</si>
  <si>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</si>
  <si>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</si>
  <si>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</si>
  <si>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</si>
  <si>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</si>
  <si>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</si>
  <si>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</si>
  <si>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</si>
  <si>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</si>
  <si>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</si>
  <si>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</si>
  <si>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</si>
  <si>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</si>
  <si>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</si>
  <si>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</si>
  <si>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</si>
  <si>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</si>
  <si>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</si>
  <si>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</si>
  <si>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</si>
  <si>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</si>
  <si>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</si>
  <si>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</si>
  <si>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</si>
  <si>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</si>
  <si>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</si>
  <si>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</si>
  <si>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</si>
  <si>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</si>
  <si>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</si>
  <si>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</si>
  <si>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</si>
  <si>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</si>
  <si>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</si>
  <si>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</si>
  <si>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</si>
  <si>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</si>
  <si>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</si>
  <si>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</si>
  <si>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</si>
  <si>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</si>
  <si>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</si>
  <si>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</si>
  <si>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</si>
  <si>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</si>
  <si>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</si>
  <si>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</si>
  <si>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</si>
  <si>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</si>
  <si>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</si>
  <si>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</si>
  <si>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</si>
  <si>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</si>
  <si>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</si>
  <si>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</si>
  <si>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</si>
  <si>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</si>
  <si>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</si>
  <si>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</si>
  <si>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</si>
  <si>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</si>
  <si>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</si>
  <si>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</si>
  <si>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</si>
  <si>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</si>
  <si>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</si>
  <si>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</si>
  <si>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</si>
  <si>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</si>
  <si>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</si>
  <si>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</si>
  <si>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</si>
  <si>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</si>
  <si>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</si>
  <si>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</si>
  <si>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</si>
  <si>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</si>
  <si>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</si>
  <si>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</si>
  <si>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</si>
  <si>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</si>
  <si>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</si>
  <si>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</si>
  <si>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</si>
  <si>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</si>
  <si>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</si>
  <si>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</si>
  <si>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</si>
  <si>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</si>
  <si>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</si>
  <si>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</si>
  <si>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</si>
  <si>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</si>
  <si>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</si>
  <si>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</si>
  <si>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</si>
  <si>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</si>
  <si>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</si>
  <si>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</si>
  <si>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</si>
  <si>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</si>
  <si>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</si>
  <si>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</si>
  <si>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</si>
  <si>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</si>
  <si>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</si>
  <si>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</si>
  <si>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</si>
  <si>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</si>
  <si>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</si>
  <si>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</si>
  <si>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</si>
  <si>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</si>
  <si>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</si>
  <si>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</si>
  <si>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</si>
  <si>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</si>
  <si>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</si>
  <si>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</si>
  <si>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</si>
  <si>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</si>
  <si>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</si>
  <si>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</si>
  <si>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</si>
  <si>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</si>
  <si>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</si>
  <si>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</si>
  <si>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</si>
  <si>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</si>
  <si>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</si>
  <si>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</si>
  <si>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</si>
  <si>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</si>
  <si>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</si>
  <si>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</si>
  <si>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</si>
  <si>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</si>
  <si>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</si>
  <si>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</si>
  <si>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</si>
  <si>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</si>
  <si>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</si>
  <si>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</si>
  <si>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</si>
  <si>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</si>
  <si>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</si>
  <si>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</si>
  <si>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</si>
  <si>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</si>
  <si>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</si>
  <si>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</si>
  <si>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</si>
  <si>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</si>
  <si>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</si>
  <si>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</si>
  <si>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</si>
  <si>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</si>
  <si>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</si>
  <si>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</si>
  <si>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</si>
  <si>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</si>
  <si>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</si>
  <si>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</si>
  <si>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</si>
  <si>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</si>
  <si>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</si>
  <si>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</si>
  <si>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</si>
  <si>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</si>
  <si>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</si>
  <si>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</si>
  <si>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</si>
  <si>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</si>
  <si>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</si>
  <si>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</si>
  <si>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</si>
  <si>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</si>
  <si>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</si>
  <si>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</si>
  <si>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</si>
  <si>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</si>
  <si>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</si>
  <si>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</si>
  <si>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</si>
  <si>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</si>
  <si>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</si>
  <si>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</si>
  <si>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</si>
  <si>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</si>
  <si>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</si>
  <si>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</si>
  <si>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</si>
  <si>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</si>
  <si>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</si>
  <si>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</si>
  <si>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</si>
  <si>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</si>
  <si>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</si>
  <si>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</si>
  <si>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</si>
  <si>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</si>
  <si>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</si>
  <si>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</si>
  <si>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</si>
  <si>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</si>
  <si>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</si>
  <si>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</si>
  <si>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</si>
  <si>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</si>
  <si>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</si>
  <si>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</si>
  <si>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</si>
  <si>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</si>
  <si>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</si>
  <si>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</si>
  <si>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</si>
  <si>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</si>
  <si>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</si>
  <si>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</si>
  <si>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</si>
  <si>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</si>
  <si>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</si>
  <si>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</si>
  <si>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</si>
  <si>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</si>
  <si>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</si>
  <si>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</si>
  <si>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</si>
  <si>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</si>
  <si>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</si>
  <si>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</si>
  <si>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</si>
  <si>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</si>
  <si>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</si>
  <si>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</si>
  <si>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</si>
  <si>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</si>
  <si>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</si>
  <si>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</si>
  <si>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</si>
  <si>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</si>
  <si>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</si>
  <si>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</si>
  <si>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</si>
  <si>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</si>
  <si>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</si>
  <si>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</si>
  <si>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</si>
  <si>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</si>
  <si>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</si>
  <si>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</si>
  <si>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</si>
  <si>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</si>
  <si>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</si>
  <si>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</si>
  <si>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</si>
  <si>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</si>
  <si>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</si>
  <si>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</si>
  <si>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</si>
  <si>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</si>
  <si>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</si>
  <si>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</si>
  <si>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</si>
  <si>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</si>
  <si>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</si>
  <si>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</si>
  <si>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</si>
  <si>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</si>
  <si>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</si>
  <si>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</si>
  <si>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</si>
  <si>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</si>
  <si>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</si>
  <si>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</si>
  <si>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</si>
  <si>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</si>
  <si>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</si>
  <si>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</si>
  <si>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</si>
  <si>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</si>
  <si>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</si>
  <si>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</si>
  <si>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</si>
  <si>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</si>
  <si>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</si>
  <si>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</si>
  <si>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</si>
  <si>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</si>
  <si>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</si>
  <si>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</si>
  <si>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</si>
  <si>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</si>
  <si>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</si>
  <si>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</si>
  <si>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</si>
  <si>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</si>
  <si>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</si>
  <si>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</si>
  <si>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</si>
  <si>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</si>
  <si>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</si>
  <si>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</si>
  <si>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</si>
  <si>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</si>
  <si>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</si>
  <si>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</si>
  <si>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</si>
  <si>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</si>
  <si>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</si>
  <si>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</si>
  <si>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</si>
  <si>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</si>
  <si>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</si>
  <si>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</si>
  <si>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</si>
  <si>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</si>
  <si>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</si>
  <si>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</si>
  <si>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</si>
  <si>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</si>
  <si>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</si>
  <si>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</si>
  <si>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</si>
  <si>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</si>
  <si>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</si>
  <si>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</si>
  <si>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</si>
  <si>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</si>
  <si>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</si>
  <si>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</si>
  <si>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</si>
  <si>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</si>
  <si>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</si>
  <si>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</si>
  <si>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</si>
  <si>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</si>
  <si>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</si>
  <si>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</si>
  <si>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</si>
  <si>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</si>
  <si>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</si>
  <si>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</si>
  <si>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</si>
  <si>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</si>
  <si>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</si>
  <si>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</si>
  <si>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</si>
  <si>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</si>
  <si>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</si>
  <si>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</si>
  <si>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</si>
  <si>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</si>
  <si>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</si>
  <si>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</si>
  <si>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</si>
  <si>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</si>
  <si>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</si>
  <si>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</si>
  <si>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</si>
  <si>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</si>
  <si>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</si>
  <si>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</si>
  <si>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</si>
  <si>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</si>
  <si>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</si>
  <si>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</si>
  <si>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</si>
  <si>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</si>
  <si>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</si>
  <si>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</si>
  <si>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</si>
  <si>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</si>
  <si>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</si>
  <si>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</si>
  <si>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</si>
  <si>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</si>
  <si>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</si>
  <si>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</si>
  <si>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</si>
  <si>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</si>
  <si>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</si>
  <si>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</si>
  <si>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</si>
  <si>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</si>
  <si>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</si>
  <si>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</si>
  <si>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</si>
  <si>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</si>
  <si>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</si>
  <si>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</si>
  <si>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</si>
  <si>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</si>
  <si>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</si>
  <si>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</si>
  <si>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</si>
  <si>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</si>
  <si>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</si>
  <si>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</si>
  <si>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</si>
  <si>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</si>
  <si>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</si>
  <si>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</si>
  <si>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</si>
  <si>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</si>
  <si>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</si>
  <si>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</si>
  <si>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</si>
  <si>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</si>
  <si>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</si>
  <si>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</si>
  <si>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</si>
  <si>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</si>
  <si>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</si>
  <si>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</si>
  <si>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</si>
  <si>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</si>
  <si>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</si>
  <si>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</si>
  <si>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</si>
  <si>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</si>
  <si>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</si>
  <si>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</si>
  <si>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</si>
  <si>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</si>
  <si>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</si>
  <si>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</si>
  <si>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</si>
  <si>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</si>
  <si>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</si>
  <si>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</si>
  <si>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</si>
  <si>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</si>
  <si>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</si>
  <si>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</si>
  <si>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</si>
  <si>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</si>
  <si>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</si>
  <si>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</si>
  <si>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</si>
  <si>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</si>
  <si>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</si>
  <si>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</si>
  <si>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</si>
  <si>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</si>
  <si>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</si>
  <si>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</si>
  <si>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</si>
  <si>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</si>
  <si>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</si>
  <si>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</si>
  <si>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</si>
  <si>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</si>
  <si>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</si>
  <si>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</si>
  <si>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</si>
  <si>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</si>
  <si>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</si>
  <si>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</si>
  <si>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</si>
  <si>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</si>
  <si>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</si>
  <si>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</si>
  <si>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</si>
  <si>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</si>
  <si>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</si>
  <si>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</si>
  <si>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</si>
  <si>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</si>
  <si>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</si>
  <si>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</si>
  <si>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</si>
  <si>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</si>
  <si>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</si>
  <si>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</si>
  <si>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</si>
  <si>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</si>
  <si>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</si>
  <si>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</si>
  <si>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</si>
  <si>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</si>
  <si>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</si>
  <si>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</si>
  <si>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</si>
  <si>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</si>
  <si>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</si>
  <si>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</si>
  <si>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</si>
  <si>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</si>
  <si>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</si>
  <si>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</si>
  <si>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</si>
  <si>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</si>
  <si>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</si>
  <si>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</si>
  <si>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</si>
  <si>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</si>
  <si>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</si>
  <si>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</si>
  <si>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</si>
  <si>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</si>
  <si>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</si>
  <si>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</si>
  <si>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</si>
  <si>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</si>
  <si>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</si>
  <si>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</si>
  <si>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</si>
  <si>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</si>
  <si>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</si>
  <si>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</si>
  <si>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</si>
  <si>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</si>
  <si>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</si>
  <si>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</si>
  <si>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</si>
  <si>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</si>
  <si>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</si>
  <si>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</si>
  <si>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</si>
  <si>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</si>
  <si>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</si>
  <si>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</si>
  <si>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</si>
  <si>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</si>
  <si>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</si>
  <si>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</si>
  <si>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</si>
  <si>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</si>
  <si>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</si>
  <si>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</si>
  <si>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</si>
  <si>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</si>
  <si>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</si>
  <si>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</si>
  <si>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</si>
  <si>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</si>
  <si>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</si>
  <si>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</si>
  <si>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</si>
  <si>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</si>
  <si>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</si>
  <si>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</si>
  <si>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</si>
  <si>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</si>
  <si>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</si>
  <si>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</si>
  <si>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</si>
  <si>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</si>
  <si>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</si>
  <si>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</si>
  <si>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</si>
  <si>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</si>
  <si>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</si>
  <si>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</si>
  <si>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</si>
  <si>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</si>
  <si>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</si>
  <si>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</si>
  <si>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</si>
  <si>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</si>
  <si>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</si>
  <si>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</si>
  <si>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</si>
  <si>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</si>
  <si>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</si>
  <si>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</si>
  <si>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</si>
  <si>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</si>
  <si>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</si>
  <si>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</si>
  <si>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</si>
  <si>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</si>
  <si>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</si>
  <si>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</si>
  <si>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</si>
  <si>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</si>
  <si>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</si>
  <si>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</si>
  <si>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</si>
  <si>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</si>
  <si>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</si>
  <si>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</si>
  <si>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</si>
  <si>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</si>
  <si>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</si>
  <si>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</si>
  <si>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</si>
  <si>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</si>
  <si>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</si>
  <si>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</si>
  <si>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</si>
  <si>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</si>
  <si>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</si>
  <si>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</si>
  <si>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</si>
  <si>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</si>
  <si>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</si>
  <si>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</si>
  <si>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</si>
  <si>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</si>
  <si>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</si>
  <si>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</si>
  <si>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</si>
  <si>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</si>
  <si>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</si>
  <si>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</si>
  <si>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</si>
  <si>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</si>
  <si>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</si>
  <si>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</si>
  <si>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</si>
  <si>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</si>
  <si>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</si>
  <si>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</si>
  <si>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</si>
  <si>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</si>
  <si>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</si>
  <si>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</si>
  <si>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</si>
  <si>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</si>
  <si>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</si>
  <si>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</si>
  <si>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</si>
  <si>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</si>
  <si>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</si>
  <si>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</si>
  <si>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</si>
  <si>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</si>
  <si>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</si>
  <si>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</si>
  <si>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</si>
  <si>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</si>
  <si>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</si>
  <si>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</si>
  <si>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</si>
  <si>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</si>
  <si>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</si>
  <si>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</si>
  <si>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</si>
  <si>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</si>
  <si>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</si>
  <si>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</si>
  <si>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</si>
  <si>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</si>
  <si>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</si>
  <si>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</si>
  <si>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</si>
  <si>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</si>
  <si>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</si>
  <si>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</si>
  <si>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</si>
  <si>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</si>
  <si>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</si>
  <si>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</si>
  <si>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</si>
  <si>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</si>
  <si>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</si>
  <si>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</si>
  <si>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</si>
  <si>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</si>
  <si>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</si>
  <si>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</si>
  <si>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</si>
  <si>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</si>
  <si>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</si>
  <si>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</si>
  <si>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</si>
  <si>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</si>
  <si>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</si>
  <si>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</si>
  <si>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</si>
  <si>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</si>
  <si>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</si>
  <si>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</si>
  <si>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</si>
  <si>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</si>
  <si>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</si>
  <si>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</si>
  <si>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</si>
  <si>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</si>
  <si>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</si>
  <si>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</si>
  <si>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</si>
  <si>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</si>
  <si>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</si>
  <si>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</si>
  <si>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</si>
  <si>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</si>
  <si>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</si>
  <si>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</si>
  <si>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</si>
  <si>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</si>
  <si>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</si>
  <si>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</si>
  <si>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</si>
  <si>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</si>
  <si>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</si>
  <si>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</si>
  <si>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</si>
  <si>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</si>
  <si>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</si>
  <si>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</si>
  <si>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</si>
  <si>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</si>
  <si>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</si>
  <si>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</si>
  <si>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</si>
  <si>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</si>
  <si>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</si>
  <si>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</si>
  <si>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</si>
  <si>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</si>
  <si>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</si>
  <si>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</si>
  <si>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</si>
  <si>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</si>
  <si>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</si>
  <si>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</si>
  <si>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</si>
  <si>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</si>
  <si>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</si>
  <si>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</si>
  <si>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</si>
  <si>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</si>
  <si>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</si>
  <si>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</si>
  <si>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</si>
  <si>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</si>
  <si>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</si>
  <si>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</si>
  <si>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</si>
  <si>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</si>
  <si>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</si>
  <si>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</si>
  <si>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</si>
  <si>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</si>
  <si>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</si>
  <si>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</si>
  <si>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</si>
  <si>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</si>
  <si>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</si>
  <si>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</si>
  <si>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</si>
  <si>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</si>
  <si>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</si>
  <si>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</si>
  <si>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</si>
  <si>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</si>
  <si>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</si>
  <si>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</si>
  <si>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</si>
  <si>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</si>
  <si>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</si>
  <si>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</si>
  <si>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</si>
  <si>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</si>
  <si>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</si>
  <si>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</si>
  <si>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</si>
  <si>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</si>
  <si>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</si>
  <si>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</si>
  <si>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</si>
  <si>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</si>
  <si>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</si>
  <si>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</si>
  <si>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</si>
  <si>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</si>
  <si>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</si>
  <si>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</si>
  <si>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</si>
  <si>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</si>
  <si>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</si>
  <si>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</si>
  <si>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</si>
  <si>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</si>
  <si>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</si>
  <si>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</si>
  <si>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</si>
  <si>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</si>
  <si>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</si>
  <si>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</si>
  <si>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</si>
  <si>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</si>
  <si>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</si>
  <si>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</si>
  <si>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</si>
  <si>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</si>
  <si>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</si>
  <si>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</si>
  <si>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</si>
  <si>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</si>
  <si>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</si>
  <si>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</si>
  <si>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</si>
  <si>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</si>
  <si>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</si>
  <si>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</si>
  <si>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</si>
  <si>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</si>
  <si>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</si>
  <si>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</si>
  <si>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</si>
  <si>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</si>
  <si>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</si>
  <si>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</si>
  <si>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</si>
  <si>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</si>
  <si>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</si>
  <si>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</si>
  <si>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</si>
  <si>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</si>
  <si>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</si>
  <si>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</si>
  <si>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</si>
  <si>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</si>
  <si>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</si>
  <si>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</si>
  <si>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</si>
  <si>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</si>
  <si>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</si>
  <si>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</si>
  <si>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</si>
  <si>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</si>
  <si>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</si>
  <si>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</si>
  <si>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</si>
  <si>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</si>
  <si>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</si>
  <si>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</si>
  <si>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</si>
  <si>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</si>
  <si>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</si>
  <si>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</si>
  <si>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</si>
  <si>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</si>
  <si>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</si>
  <si>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</si>
  <si>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</si>
  <si>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</si>
  <si>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</si>
  <si>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</si>
  <si>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</si>
  <si>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</si>
  <si>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</si>
  <si>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</si>
  <si>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</si>
  <si>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</si>
  <si>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</si>
  <si>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</si>
  <si>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</si>
  <si>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</si>
  <si>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</si>
  <si>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</si>
  <si>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</si>
  <si>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</si>
  <si>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</si>
  <si>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</si>
  <si>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</si>
  <si>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</si>
  <si>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</si>
  <si>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</si>
  <si>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</si>
  <si>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</si>
  <si>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</si>
  <si>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</si>
  <si>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</si>
  <si>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</si>
  <si>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</si>
  <si>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</si>
  <si>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</si>
  <si>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</si>
  <si>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</si>
  <si>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</si>
  <si>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</si>
  <si>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</si>
  <si>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</si>
  <si>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</si>
  <si>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</si>
  <si>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</si>
  <si>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</si>
  <si>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</si>
  <si>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</si>
  <si>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</si>
  <si>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</si>
  <si>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</si>
  <si>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</si>
  <si>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</si>
  <si>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</si>
  <si>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</si>
  <si>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</si>
  <si>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</si>
  <si>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</si>
  <si>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</si>
  <si>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</si>
  <si>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</si>
  <si>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</si>
  <si>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</si>
  <si>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</si>
  <si>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</si>
  <si>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</si>
  <si>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</si>
  <si>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</si>
  <si>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</si>
  <si>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</si>
  <si>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</si>
  <si>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</si>
  <si>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</si>
  <si>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</si>
  <si>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</si>
  <si>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</si>
  <si>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</si>
  <si>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</si>
  <si>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</si>
  <si>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</si>
  <si>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</si>
  <si>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</si>
  <si>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</si>
  <si>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</si>
  <si>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</si>
  <si>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</si>
  <si>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</si>
  <si>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</si>
  <si>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</si>
  <si>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</si>
  <si>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</si>
  <si>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</si>
  <si>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</si>
  <si>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</si>
  <si>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</si>
  <si>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</si>
  <si>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</si>
  <si>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</si>
  <si>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</si>
  <si>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</si>
  <si>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</si>
  <si>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</si>
  <si>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</si>
  <si>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</si>
  <si>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</si>
  <si>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</si>
  <si>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</si>
  <si>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</si>
  <si>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</si>
  <si>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</si>
  <si>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</si>
  <si>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</si>
  <si>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</si>
  <si>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</si>
  <si>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</si>
  <si>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</si>
  <si>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</si>
  <si>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</si>
  <si>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</si>
  <si>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</si>
  <si>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</si>
  <si>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</si>
  <si>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</si>
  <si>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</si>
  <si>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</si>
  <si>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</si>
  <si>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</si>
  <si>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</si>
  <si>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</si>
  <si>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</si>
  <si>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</si>
  <si>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</si>
  <si>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</si>
  <si>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</si>
  <si>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</si>
  <si>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</si>
  <si>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</si>
  <si>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</si>
  <si>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</si>
  <si>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</si>
  <si>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</si>
  <si>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</si>
  <si>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</si>
  <si>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</si>
  <si>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</si>
  <si>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</si>
  <si>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</si>
  <si>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</si>
  <si>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</si>
  <si>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</si>
  <si>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</si>
  <si>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</si>
  <si>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</si>
  <si>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</si>
  <si>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</si>
  <si>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</si>
  <si>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</si>
  <si>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</si>
  <si>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</si>
  <si>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</si>
  <si>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</si>
  <si>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</si>
  <si>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</si>
  <si>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</si>
  <si>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</si>
  <si>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</si>
  <si>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</si>
  <si>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</si>
  <si>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</si>
  <si>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</si>
  <si>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</si>
  <si>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</si>
  <si>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</si>
  <si>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</si>
  <si>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</si>
  <si>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</si>
  <si>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</si>
  <si>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</si>
  <si>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</si>
  <si>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</si>
  <si>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</si>
  <si>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</si>
  <si>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</si>
  <si>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</si>
  <si>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</si>
  <si>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</si>
  <si>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</si>
  <si>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</si>
  <si>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</si>
  <si>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</si>
  <si>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</si>
  <si>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</si>
  <si>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</si>
  <si>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</si>
  <si>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</si>
  <si>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</si>
  <si>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</si>
  <si>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</si>
  <si>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</si>
  <si>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</si>
  <si>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</si>
  <si>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</si>
  <si>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</si>
  <si>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</si>
  <si>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</si>
  <si>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</si>
  <si>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</si>
  <si>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</si>
  <si>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</si>
  <si>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</si>
  <si>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</si>
  <si>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</si>
  <si>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</si>
  <si>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</si>
  <si>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</si>
  <si>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</si>
  <si>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</si>
  <si>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</si>
  <si>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</si>
  <si>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</si>
  <si>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</si>
  <si>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</si>
  <si>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</si>
  <si>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</si>
  <si>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</si>
  <si>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</si>
  <si>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</si>
  <si>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</si>
  <si>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</si>
  <si>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</si>
  <si>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</si>
  <si>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</si>
  <si>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</si>
  <si>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</si>
  <si>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</si>
  <si>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</si>
  <si>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</si>
  <si>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</si>
  <si>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</si>
  <si>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</si>
  <si>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</si>
  <si>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</si>
  <si>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</si>
  <si>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</si>
  <si>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</si>
  <si>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</si>
  <si>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</si>
  <si>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</si>
  <si>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</si>
  <si>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</si>
  <si>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</si>
  <si>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</si>
  <si>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</si>
  <si>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</si>
  <si>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</si>
  <si>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</si>
  <si>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</si>
  <si>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</si>
  <si>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</si>
  <si>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</si>
  <si>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</si>
  <si>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</si>
  <si>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</si>
  <si>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</si>
  <si>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</si>
  <si>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</si>
  <si>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</si>
  <si>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</si>
  <si>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</si>
  <si>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</si>
  <si>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</si>
  <si>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</si>
  <si>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</si>
  <si>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</si>
  <si>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</si>
  <si>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</si>
  <si>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</si>
  <si>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</si>
  <si>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</si>
  <si>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</si>
  <si>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</si>
  <si>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</si>
  <si>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</si>
  <si>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</si>
  <si>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</si>
  <si>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</si>
  <si>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</si>
  <si>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</si>
  <si>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</si>
  <si>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</si>
  <si>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</si>
  <si>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</si>
  <si>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</si>
  <si>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</si>
  <si>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</si>
  <si>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</si>
  <si>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</si>
  <si>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</si>
  <si>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</si>
  <si>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</si>
  <si>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</si>
  <si>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</si>
  <si>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</si>
  <si>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</si>
  <si>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</si>
  <si>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</si>
  <si>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</si>
  <si>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</si>
  <si>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</si>
  <si>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</si>
  <si>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</si>
  <si>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</si>
  <si>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</si>
  <si>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</si>
  <si>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</si>
  <si>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</si>
  <si>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</si>
  <si>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</si>
  <si>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</si>
  <si>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</si>
  <si>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</si>
  <si>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</si>
  <si>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</si>
  <si>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</si>
  <si>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</si>
  <si>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</si>
  <si>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</si>
  <si>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</si>
  <si>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</si>
  <si>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</si>
  <si>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</si>
  <si>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</si>
  <si>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</si>
  <si>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</si>
  <si>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</si>
  <si>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</si>
  <si>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</si>
  <si>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</si>
  <si>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</si>
  <si>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</si>
  <si>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</si>
  <si>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</si>
  <si>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</si>
  <si>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</si>
  <si>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</si>
  <si>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</si>
  <si>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</si>
  <si>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</si>
  <si>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</si>
  <si>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</si>
  <si>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</si>
  <si>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</si>
  <si>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</si>
  <si>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</si>
  <si>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</si>
  <si>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</si>
  <si>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</si>
  <si>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</si>
  <si>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</si>
  <si>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</si>
  <si>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</si>
  <si>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</si>
  <si>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</si>
  <si>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</si>
  <si>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</si>
  <si>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</si>
  <si>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</si>
  <si>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</si>
  <si>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</si>
  <si>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</si>
  <si>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</si>
  <si>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</si>
  <si>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</si>
  <si>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</si>
  <si>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</si>
  <si>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</si>
  <si>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</si>
  <si>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</si>
  <si>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</si>
  <si>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</si>
  <si>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</si>
  <si>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</si>
  <si>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</si>
  <si>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</si>
  <si>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</si>
  <si>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</si>
  <si>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</si>
  <si>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</si>
  <si>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</si>
  <si>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</si>
  <si>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</si>
  <si>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</si>
  <si>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</si>
  <si>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</si>
  <si>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</si>
  <si>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</si>
  <si>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</si>
  <si>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</si>
  <si>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</si>
  <si>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</si>
  <si>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</si>
  <si>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</si>
  <si>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</si>
  <si>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</si>
  <si>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</si>
  <si>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</si>
  <si>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</si>
  <si>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</si>
  <si>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</si>
  <si>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</si>
  <si>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</si>
  <si>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</si>
  <si>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</si>
  <si>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</si>
  <si>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</si>
  <si>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</si>
  <si>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</si>
  <si>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</si>
  <si>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</si>
  <si>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</si>
  <si>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</si>
  <si>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</si>
  <si>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</si>
  <si>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</si>
  <si>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</si>
  <si>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</si>
  <si>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</si>
  <si>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</si>
  <si>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</si>
  <si>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</si>
  <si>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</si>
  <si>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</si>
  <si>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</si>
  <si>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</si>
  <si>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</si>
  <si>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</si>
  <si>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</si>
  <si>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</si>
  <si>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</si>
  <si>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</si>
  <si>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</si>
  <si>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</si>
  <si>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</si>
  <si>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</si>
  <si>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</si>
  <si>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</si>
  <si>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</si>
  <si>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</si>
  <si>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</si>
  <si>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</si>
  <si>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</si>
  <si>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</si>
  <si>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</si>
  <si>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</si>
  <si>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</si>
  <si>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</si>
  <si>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</si>
  <si>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</si>
  <si>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</si>
  <si>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</si>
  <si>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</si>
  <si>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</si>
  <si>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</si>
  <si>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</si>
  <si>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</si>
  <si>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</si>
  <si>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</si>
  <si>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</si>
  <si>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</si>
  <si>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</si>
  <si>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</si>
  <si>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</si>
  <si>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</si>
  <si>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</si>
  <si>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</si>
  <si>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</si>
  <si>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</si>
  <si>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</si>
  <si>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</si>
  <si>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</si>
  <si>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</si>
  <si>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</si>
  <si>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</si>
  <si>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</si>
  <si>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</si>
  <si>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</si>
  <si>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</si>
  <si>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</si>
  <si>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</si>
  <si>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</si>
  <si>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</si>
  <si>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</si>
  <si>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</si>
  <si>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</si>
  <si>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</si>
  <si>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</si>
  <si>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</si>
  <si>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</si>
  <si>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</si>
  <si>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</si>
  <si>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</si>
  <si>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</si>
  <si>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</si>
  <si>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</si>
  <si>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</si>
  <si>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</si>
  <si>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</si>
  <si>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</si>
  <si>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</si>
  <si>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</si>
  <si>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</si>
  <si>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</si>
  <si>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</si>
  <si>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</si>
  <si>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</si>
  <si>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</si>
  <si>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</si>
  <si>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</si>
  <si>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</si>
  <si>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</si>
  <si>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</si>
  <si>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</si>
  <si>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</si>
  <si>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</si>
  <si>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</si>
  <si>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</si>
  <si>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</si>
  <si>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</si>
  <si>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</si>
  <si>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</si>
  <si>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</si>
  <si>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</si>
  <si>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</si>
  <si>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</si>
  <si>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</si>
  <si>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</si>
  <si>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</si>
  <si>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</si>
  <si>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</si>
  <si>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</si>
  <si>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</si>
  <si>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</si>
  <si>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</si>
  <si>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</si>
  <si>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</si>
  <si>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</si>
  <si>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</si>
  <si>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</si>
  <si>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</si>
  <si>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</si>
  <si>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</si>
  <si>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</si>
  <si>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</si>
  <si>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</si>
  <si>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</si>
  <si>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</si>
  <si>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</si>
  <si>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</si>
  <si>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</si>
  <si>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</si>
  <si>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</si>
  <si>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</si>
  <si>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</si>
  <si>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</si>
  <si>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</si>
  <si>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</si>
  <si>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</si>
  <si>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</si>
  <si>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</si>
  <si>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</si>
  <si>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</si>
  <si>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</si>
  <si>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</si>
  <si>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</si>
  <si>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</si>
  <si>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</si>
  <si>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</si>
  <si>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</si>
  <si>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</si>
  <si>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</si>
  <si>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</si>
  <si>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</si>
  <si>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</si>
  <si>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</si>
  <si>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</si>
  <si>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</si>
  <si>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</si>
  <si>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</si>
  <si>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</si>
  <si>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</si>
  <si>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</si>
  <si>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</si>
  <si>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</si>
  <si>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</si>
  <si>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</si>
  <si>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</si>
  <si>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</si>
  <si>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</si>
  <si>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</si>
  <si>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</si>
  <si>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</si>
  <si>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</si>
  <si>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</si>
  <si>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</si>
  <si>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</si>
  <si>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</si>
  <si>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</si>
  <si>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</si>
  <si>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</si>
  <si>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</si>
  <si>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</si>
  <si>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</si>
  <si>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</si>
  <si>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</si>
  <si>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</si>
  <si>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</si>
  <si>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</si>
  <si>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</si>
  <si>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</si>
  <si>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</si>
  <si>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</si>
  <si>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</si>
  <si>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</si>
  <si>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</si>
  <si>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</si>
  <si>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</si>
  <si>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</si>
  <si>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</si>
  <si>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</si>
  <si>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</si>
  <si>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</si>
  <si>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</si>
  <si>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</si>
  <si>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</si>
  <si>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</si>
  <si>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</si>
  <si>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</si>
  <si>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</si>
  <si>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</si>
  <si>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</si>
  <si>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</si>
  <si>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</si>
  <si>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</si>
  <si>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</si>
  <si>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</si>
  <si>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</si>
  <si>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</si>
  <si>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</si>
  <si>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</si>
  <si>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</si>
  <si>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</si>
  <si>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</si>
  <si>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</si>
  <si>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</si>
  <si>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</si>
  <si>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</si>
  <si>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</si>
  <si>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</si>
  <si>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</si>
  <si>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</si>
  <si>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</si>
  <si>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</si>
  <si>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</si>
  <si>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</si>
  <si>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</si>
  <si>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</si>
  <si>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</si>
  <si>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</si>
  <si>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</si>
  <si>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</si>
  <si>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</si>
  <si>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</si>
  <si>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</si>
  <si>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</si>
  <si>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</si>
  <si>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</si>
  <si>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</si>
  <si>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</si>
  <si>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</si>
  <si>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</si>
  <si>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</si>
  <si>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</si>
  <si>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</si>
  <si>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</si>
  <si>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</si>
  <si>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</si>
  <si>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</si>
  <si>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</si>
  <si>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</si>
  <si>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</si>
  <si>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</si>
  <si>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</si>
  <si>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</si>
  <si>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</si>
  <si>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</si>
  <si>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</si>
  <si>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</si>
  <si>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</si>
  <si>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</si>
  <si>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</si>
  <si>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</si>
  <si>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</si>
  <si>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</si>
  <si>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</si>
  <si>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</si>
  <si>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</si>
  <si>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</si>
  <si>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</si>
  <si>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</si>
  <si>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</si>
  <si>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</si>
  <si>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</si>
  <si>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</si>
  <si>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</si>
  <si>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</si>
  <si>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</si>
  <si>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</si>
  <si>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</si>
  <si>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</si>
  <si>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</si>
  <si>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</si>
  <si>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</si>
  <si>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</si>
  <si>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</si>
  <si>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</si>
  <si>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</si>
  <si>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</si>
  <si>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</si>
  <si>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</si>
  <si>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</si>
  <si>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</si>
  <si>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</si>
  <si>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</si>
  <si>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</si>
  <si>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</si>
  <si>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</si>
  <si>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</si>
  <si>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</si>
  <si>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</si>
  <si>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</si>
  <si>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</si>
  <si>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</si>
  <si>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</si>
  <si>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</si>
  <si>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</si>
  <si>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</si>
  <si>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</si>
  <si>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</si>
  <si>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</si>
  <si>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</si>
  <si>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</si>
  <si>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</si>
  <si>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</si>
  <si>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</si>
  <si>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</si>
  <si>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</si>
  <si>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</si>
  <si>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</si>
  <si>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</si>
  <si>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</si>
  <si>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</si>
  <si>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</si>
  <si>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</si>
  <si>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</si>
  <si>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</si>
  <si>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</si>
  <si>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</si>
  <si>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</si>
  <si>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</si>
  <si>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</si>
  <si>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</si>
  <si>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</si>
  <si>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</si>
  <si>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</si>
  <si>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</si>
  <si>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</si>
  <si>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</si>
  <si>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</si>
  <si>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</si>
  <si>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</si>
  <si>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</si>
  <si>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</si>
  <si>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</si>
  <si>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</si>
  <si>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</si>
  <si>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</si>
  <si>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</si>
  <si>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</si>
  <si>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</si>
  <si>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</si>
  <si>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</si>
  <si>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</si>
  <si>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</si>
  <si>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</si>
  <si>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</si>
  <si>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</si>
  <si>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</si>
  <si>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</si>
  <si>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</si>
  <si>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</si>
  <si>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</si>
  <si>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</si>
  <si>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</si>
  <si>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</si>
  <si>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</si>
  <si>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</si>
  <si>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</si>
  <si>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</si>
  <si>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</si>
  <si>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</si>
  <si>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</si>
  <si>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</si>
  <si>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</si>
  <si>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</si>
  <si>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</si>
  <si>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</si>
  <si>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</si>
  <si>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</si>
  <si>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</si>
  <si>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</si>
  <si>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</si>
  <si>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</si>
  <si>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</si>
  <si>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</si>
  <si>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</si>
  <si>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</si>
  <si>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</si>
  <si>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</si>
  <si>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</si>
  <si>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</si>
  <si>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</si>
  <si>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</si>
  <si>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</si>
  <si>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</si>
  <si>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</si>
  <si>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</si>
  <si>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</si>
  <si>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</si>
  <si>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</si>
  <si>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</si>
  <si>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</si>
  <si>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</si>
  <si>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</si>
  <si>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</si>
  <si>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</si>
  <si>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</si>
  <si>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</si>
  <si>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</si>
  <si>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</si>
  <si>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</si>
  <si>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</si>
  <si>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</si>
  <si>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</si>
  <si>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</si>
  <si>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</si>
  <si>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</si>
  <si>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</si>
  <si>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</si>
  <si>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</si>
  <si>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</si>
  <si>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</si>
  <si>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</si>
  <si>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</si>
  <si>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</si>
  <si>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</si>
  <si>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</si>
  <si>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</si>
  <si>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</si>
  <si>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</si>
  <si>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</si>
  <si>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</si>
  <si>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</si>
  <si>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</si>
  <si>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</si>
  <si>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</si>
  <si>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</si>
  <si>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</si>
  <si>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</si>
  <si>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</si>
  <si>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</si>
  <si>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</si>
  <si>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</si>
  <si>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</si>
  <si>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</si>
  <si>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</si>
  <si>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</si>
  <si>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</si>
  <si>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</si>
  <si>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</si>
  <si>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</si>
  <si>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</si>
  <si>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</si>
  <si>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</si>
  <si>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</si>
  <si>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</si>
  <si>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</si>
  <si>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</si>
  <si>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</si>
  <si>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</si>
  <si>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</si>
  <si>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</si>
  <si>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</si>
  <si>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</si>
  <si>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</si>
  <si>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</si>
  <si>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</si>
  <si>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</si>
  <si>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</si>
  <si>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</si>
  <si>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</si>
  <si>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</si>
  <si>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</si>
  <si>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</si>
  <si>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</si>
  <si>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</si>
  <si>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</si>
  <si>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</si>
  <si>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</si>
  <si>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</si>
  <si>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</si>
  <si>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</si>
  <si>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</si>
  <si>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</si>
  <si>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</si>
  <si>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</si>
  <si>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</si>
  <si>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</si>
  <si>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</si>
  <si>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</si>
  <si>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</si>
  <si>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</si>
  <si>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</si>
  <si>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</si>
  <si>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</si>
  <si>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</si>
  <si>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</si>
  <si>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</si>
  <si>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</si>
  <si>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</si>
  <si>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</si>
  <si>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</si>
  <si>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</si>
  <si>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</si>
  <si>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</si>
  <si>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</si>
  <si>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</si>
  <si>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</si>
  <si>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</si>
  <si>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</si>
  <si>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</si>
  <si>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</si>
  <si>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</si>
  <si>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</si>
  <si>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</si>
  <si>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</si>
  <si>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</si>
  <si>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</si>
  <si>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</si>
  <si>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</si>
  <si>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</si>
  <si>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</si>
  <si>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</si>
  <si>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</si>
  <si>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</si>
  <si>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</si>
  <si>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</si>
  <si>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</si>
  <si>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</si>
  <si>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</si>
  <si>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</si>
  <si>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</si>
  <si>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</si>
  <si>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</si>
  <si>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</si>
  <si>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</si>
  <si>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</si>
  <si>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</si>
  <si>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</si>
  <si>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</si>
  <si>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</si>
  <si>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</si>
  <si>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</si>
  <si>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</si>
  <si>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</si>
  <si>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</si>
  <si>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</si>
  <si>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</si>
  <si>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</si>
  <si>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</si>
  <si>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</si>
  <si>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</si>
  <si>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</si>
  <si>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</si>
  <si>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</si>
  <si>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</si>
  <si>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</si>
  <si>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</si>
  <si>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</si>
  <si>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</si>
  <si>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</si>
  <si>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</si>
  <si>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</si>
  <si>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</si>
  <si>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</si>
  <si>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</si>
  <si>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</si>
  <si>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</si>
  <si>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</si>
  <si>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</si>
  <si>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</si>
  <si>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</si>
  <si>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</si>
  <si>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</si>
  <si>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</si>
  <si>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</si>
  <si>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</si>
  <si>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</si>
  <si>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</si>
  <si>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</si>
  <si>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</si>
  <si>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</si>
  <si>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</si>
  <si>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</si>
  <si>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</si>
  <si>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</si>
  <si>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</si>
  <si>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</si>
  <si>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</si>
  <si>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</si>
  <si>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</si>
  <si>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</si>
  <si>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</si>
  <si>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</si>
  <si>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</si>
  <si>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</si>
  <si>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</si>
  <si>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</si>
  <si>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</si>
  <si>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</si>
  <si>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</si>
  <si>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</si>
  <si>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</si>
  <si>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</si>
  <si>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</si>
  <si>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</si>
  <si>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</si>
  <si>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</si>
  <si>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</si>
  <si>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</si>
  <si>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</si>
  <si>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</si>
  <si>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</si>
  <si>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</si>
  <si>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</si>
  <si>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</si>
  <si>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</si>
  <si>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</si>
  <si>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</si>
  <si>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</si>
  <si>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</si>
  <si>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</si>
  <si>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</si>
  <si>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</si>
  <si>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</si>
  <si>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</si>
  <si>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</si>
  <si>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</si>
  <si>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</si>
  <si>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</si>
  <si>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</si>
  <si>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</si>
  <si>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</si>
  <si>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</si>
  <si>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</si>
  <si>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</si>
  <si>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</si>
  <si>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</si>
  <si>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</si>
  <si>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</si>
  <si>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</si>
  <si>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</si>
  <si>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</si>
  <si>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</si>
  <si>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</si>
  <si>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</si>
  <si>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</si>
  <si>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</si>
  <si>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</si>
  <si>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</si>
  <si>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</si>
  <si>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</si>
  <si>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</si>
  <si>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</si>
  <si>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</si>
  <si>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</si>
  <si>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</si>
  <si>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</si>
  <si>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</si>
  <si>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</si>
  <si>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</si>
  <si>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</si>
  <si>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</si>
  <si>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</si>
  <si>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</si>
  <si>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</si>
  <si>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</si>
  <si>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</si>
  <si>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</si>
  <si>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</si>
  <si>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</si>
  <si>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</si>
  <si>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</si>
  <si>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</si>
  <si>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</si>
  <si>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</si>
  <si>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</si>
  <si>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</si>
  <si>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</si>
  <si>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</si>
  <si>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</si>
  <si>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</si>
  <si>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</si>
  <si>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</si>
  <si>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</si>
  <si>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</si>
  <si>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</si>
  <si>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</si>
  <si>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</si>
  <si>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</si>
  <si>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</si>
  <si>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</si>
  <si>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</si>
  <si>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</si>
  <si>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</si>
  <si>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</si>
  <si>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</si>
  <si>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</si>
  <si>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</si>
  <si>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</si>
  <si>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</si>
  <si>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</si>
  <si>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</si>
  <si>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</si>
  <si>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</si>
  <si>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</si>
  <si>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</si>
  <si>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</si>
  <si>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</si>
  <si>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</si>
  <si>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</si>
  <si>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</si>
  <si>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</si>
  <si>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</si>
  <si>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</si>
  <si>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</si>
  <si>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</si>
  <si>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</si>
  <si>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</si>
  <si>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</si>
  <si>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</si>
  <si>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</si>
  <si>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</si>
  <si>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</si>
  <si>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</si>
  <si>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</si>
  <si>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</si>
  <si>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</si>
  <si>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</si>
  <si>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</si>
  <si>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</si>
  <si>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</si>
  <si>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</si>
  <si>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</si>
  <si>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</si>
  <si>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</si>
  <si>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</si>
  <si>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</si>
  <si>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</si>
  <si>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</si>
  <si>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</si>
  <si>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</si>
  <si>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</si>
  <si>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</si>
  <si>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</si>
  <si>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</si>
  <si>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</si>
  <si>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</si>
  <si>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</si>
  <si>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</si>
  <si>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</si>
  <si>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</si>
  <si>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</si>
  <si>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</si>
  <si>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</si>
  <si>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</si>
  <si>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</si>
  <si>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</si>
  <si>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</si>
  <si>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</si>
  <si>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</si>
  <si>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</si>
  <si>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</si>
  <si>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</si>
  <si>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</si>
  <si>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</si>
  <si>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</si>
  <si>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</si>
  <si>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</si>
  <si>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</si>
  <si>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</si>
  <si>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</si>
  <si>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</si>
  <si>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</si>
  <si>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</si>
  <si>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</si>
  <si>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</si>
  <si>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</si>
  <si>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</si>
  <si>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</si>
  <si>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</si>
  <si>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</si>
  <si>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</si>
  <si>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</si>
  <si>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</si>
  <si>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</si>
  <si>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</si>
  <si>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</si>
  <si>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</si>
  <si>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</si>
  <si>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</si>
  <si>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</si>
  <si>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</si>
  <si>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</si>
  <si>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</si>
  <si>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</si>
  <si>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</si>
  <si>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</si>
  <si>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</si>
  <si>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</si>
  <si>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</si>
  <si>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</si>
  <si>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</si>
  <si>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</si>
  <si>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</si>
  <si>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</si>
  <si>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</si>
  <si>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</si>
  <si>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</si>
  <si>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</si>
  <si>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</si>
  <si>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</si>
  <si>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</si>
  <si>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</si>
  <si>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</si>
  <si>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</si>
  <si>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</si>
  <si>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</si>
  <si>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</si>
  <si>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</si>
  <si>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</si>
  <si>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</si>
  <si>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</si>
  <si>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</si>
  <si>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</si>
  <si>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</si>
  <si>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</si>
  <si>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</si>
  <si>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</si>
  <si>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</si>
  <si>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</si>
  <si>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</si>
  <si>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</si>
  <si>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</si>
  <si>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</si>
  <si>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</si>
  <si>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</si>
  <si>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</si>
  <si>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</si>
  <si>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</si>
  <si>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</si>
  <si>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</si>
  <si>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</si>
  <si>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</si>
  <si>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</si>
  <si>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</si>
  <si>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</si>
  <si>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</si>
  <si>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</si>
  <si>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</si>
  <si>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</si>
  <si>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</si>
  <si>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</si>
  <si>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</si>
  <si>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</si>
  <si>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</si>
  <si>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</si>
  <si>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</si>
  <si>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</si>
  <si>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</si>
  <si>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</si>
  <si>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</si>
  <si>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</si>
  <si>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</si>
  <si>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</si>
  <si>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</si>
  <si>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</si>
  <si>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</si>
  <si>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</si>
  <si>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</si>
  <si>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</si>
  <si>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</si>
  <si>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</si>
  <si>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</si>
  <si>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</si>
  <si>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</si>
  <si>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</si>
  <si>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</si>
  <si>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</si>
  <si>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</si>
  <si>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</si>
  <si>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</si>
  <si>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</si>
  <si>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</si>
  <si>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</si>
  <si>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</si>
  <si>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</si>
  <si>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</si>
  <si>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</si>
  <si>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</si>
  <si>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</si>
  <si>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</si>
  <si>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</si>
  <si>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</si>
  <si>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</si>
  <si>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</si>
  <si>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</si>
  <si>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</si>
  <si>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</si>
  <si>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</si>
  <si>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</si>
  <si>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</si>
  <si>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</si>
  <si>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</si>
  <si>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</si>
  <si>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</si>
  <si>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</si>
  <si>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</si>
  <si>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</si>
  <si>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</si>
  <si>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</si>
  <si>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</si>
  <si>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</si>
  <si>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</si>
  <si>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</si>
  <si>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</si>
  <si>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</si>
  <si>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</si>
  <si>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</si>
  <si>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</si>
  <si>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</si>
  <si>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</si>
  <si>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</si>
  <si>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</si>
  <si>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</si>
  <si>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</si>
  <si>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</si>
  <si>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</si>
  <si>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</si>
  <si>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</si>
  <si>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</si>
  <si>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</si>
  <si>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</si>
  <si>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</si>
  <si>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</si>
  <si>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</si>
  <si>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</si>
  <si>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</si>
  <si>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</si>
  <si>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</si>
  <si>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</si>
  <si>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</si>
  <si>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</si>
  <si>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</si>
  <si>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</si>
  <si>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</si>
  <si>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</si>
  <si>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</si>
  <si>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</si>
  <si>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</si>
  <si>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</si>
  <si>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</si>
  <si>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</si>
  <si>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</si>
  <si>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</si>
  <si>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</si>
  <si>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</si>
  <si>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</si>
  <si>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</si>
  <si>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</si>
  <si>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</si>
  <si>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</si>
  <si>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</si>
  <si>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</si>
  <si>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</si>
  <si>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</si>
  <si>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</si>
  <si>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</si>
  <si>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</si>
  <si>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</si>
  <si>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</si>
  <si>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</si>
  <si>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</si>
  <si>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</si>
  <si>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</si>
  <si>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</si>
  <si>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</si>
  <si>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</si>
  <si>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</si>
  <si>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</si>
  <si>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</si>
  <si>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</si>
  <si>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</si>
  <si>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</si>
  <si>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</si>
  <si>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</si>
  <si>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</si>
  <si>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</si>
  <si>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</si>
  <si>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</si>
  <si>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</si>
  <si>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</si>
  <si>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</si>
  <si>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</si>
  <si>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</si>
  <si>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</si>
  <si>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</si>
  <si>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</si>
  <si>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</si>
  <si>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</si>
  <si>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</si>
  <si>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</si>
  <si>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</si>
  <si>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</si>
  <si>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</si>
  <si>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</si>
  <si>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</si>
  <si>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</si>
  <si>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</si>
  <si>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</si>
  <si>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</si>
  <si>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</si>
  <si>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</si>
  <si>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</si>
  <si>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</si>
  <si>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</si>
  <si>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</si>
  <si>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</si>
  <si>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</si>
  <si>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</si>
  <si>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</si>
  <si>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</si>
  <si>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</si>
  <si>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</si>
  <si>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</si>
  <si>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</si>
  <si>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</si>
  <si>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</si>
  <si>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</si>
  <si>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</si>
  <si>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</si>
  <si>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</si>
  <si>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</si>
  <si>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</si>
  <si>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</si>
  <si>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</si>
  <si>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</si>
  <si>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</si>
  <si>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</si>
  <si>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</si>
  <si>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</si>
  <si>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</si>
  <si>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</si>
  <si>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</si>
  <si>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</si>
  <si>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</si>
  <si>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</si>
  <si>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</si>
  <si>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</si>
  <si>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</si>
  <si>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</si>
  <si>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</si>
  <si>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</si>
  <si>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</si>
  <si>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</si>
  <si>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</si>
  <si>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</si>
  <si>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</si>
  <si>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</si>
  <si>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</si>
  <si>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</si>
  <si>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</si>
  <si>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</si>
  <si>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</si>
  <si>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</si>
  <si>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</si>
  <si>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</si>
  <si>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</si>
  <si>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</si>
  <si>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</si>
  <si>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</si>
  <si>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</si>
  <si>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</si>
  <si>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</si>
  <si>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</si>
  <si>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</si>
  <si>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</si>
  <si>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</si>
  <si>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</si>
  <si>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</si>
  <si>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</si>
  <si>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</si>
  <si>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</si>
  <si>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</si>
  <si>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</si>
  <si>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</si>
  <si>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</si>
  <si>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</si>
  <si>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</si>
  <si>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</si>
  <si>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</si>
  <si>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</si>
  <si>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</si>
  <si>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</si>
  <si>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</si>
  <si>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</si>
  <si>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</si>
  <si>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</si>
  <si>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</si>
  <si>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</si>
  <si>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</si>
  <si>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</si>
  <si>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</si>
  <si>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</si>
  <si>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</si>
  <si>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</si>
  <si>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</si>
  <si>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</si>
  <si>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</si>
  <si>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</si>
  <si>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</si>
  <si>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</si>
  <si>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</si>
  <si>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</si>
  <si>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</si>
  <si>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</si>
  <si>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</si>
  <si>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</si>
  <si>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</si>
  <si>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</si>
  <si>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</si>
  <si>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</si>
  <si>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</si>
  <si>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</si>
  <si>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</si>
  <si>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</si>
  <si>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</si>
  <si>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</si>
  <si>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</si>
  <si>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</si>
  <si>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</si>
  <si>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</si>
  <si>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</si>
  <si>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</si>
  <si>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</si>
  <si>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</si>
  <si>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</si>
  <si>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</si>
  <si>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</si>
  <si>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</si>
  <si>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</si>
  <si>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</si>
  <si>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</si>
  <si>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</si>
  <si>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</si>
  <si>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</si>
  <si>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</si>
  <si>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</si>
  <si>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</si>
  <si>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</si>
  <si>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</si>
  <si>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</si>
  <si>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</si>
  <si>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</si>
  <si>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</si>
  <si>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</si>
  <si>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</si>
  <si>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</si>
  <si>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</si>
  <si>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</si>
  <si>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</si>
  <si>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</si>
  <si>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</si>
  <si>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</si>
  <si>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</si>
  <si>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</si>
  <si>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</si>
  <si>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</si>
  <si>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</si>
  <si>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</si>
  <si>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</si>
  <si>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</si>
  <si>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</si>
  <si>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</si>
  <si>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</si>
  <si>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</si>
  <si>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</si>
  <si>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</si>
  <si>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</si>
  <si>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</si>
  <si>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</si>
  <si>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</si>
  <si>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</si>
  <si>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</si>
  <si>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</si>
  <si>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</si>
  <si>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</si>
  <si>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</si>
  <si>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</si>
  <si>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</si>
  <si>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</si>
  <si>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</si>
  <si>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</si>
  <si>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</si>
  <si>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</si>
  <si>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</si>
  <si>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</si>
  <si>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</si>
  <si>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</si>
  <si>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</si>
  <si>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</si>
  <si>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</si>
  <si>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</si>
  <si>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</si>
  <si>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</si>
  <si>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</si>
  <si>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</si>
  <si>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</si>
  <si>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</si>
  <si>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</si>
  <si>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</si>
  <si>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</si>
  <si>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</si>
  <si>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</si>
  <si>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</si>
  <si>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</si>
  <si>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</si>
  <si>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</si>
  <si>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</si>
  <si>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</si>
  <si>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</si>
  <si>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</si>
  <si>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</si>
  <si>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</si>
  <si>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</si>
  <si>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</si>
  <si>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</si>
  <si>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</si>
  <si>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</si>
  <si>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</si>
  <si>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</si>
  <si>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</si>
  <si>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</si>
  <si>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</si>
  <si>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</si>
  <si>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</si>
  <si>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</si>
  <si>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</si>
  <si>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</si>
  <si>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</si>
  <si>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</si>
  <si>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</si>
  <si>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</si>
  <si>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</si>
  <si>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</si>
  <si>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</si>
  <si>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</si>
  <si>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</si>
  <si>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</si>
  <si>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</si>
  <si>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</si>
  <si>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</si>
  <si>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</si>
  <si>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</si>
  <si>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</si>
  <si>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</si>
  <si>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</si>
  <si>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</si>
  <si>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</si>
  <si>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</si>
  <si>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</si>
  <si>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</si>
  <si>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</si>
  <si>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</si>
  <si>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</si>
  <si>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</si>
  <si>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</si>
  <si>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</si>
  <si>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</si>
  <si>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</si>
  <si>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</si>
  <si>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</si>
  <si>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</si>
  <si>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</si>
  <si>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</si>
  <si>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</si>
  <si>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</si>
  <si>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</si>
  <si>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</si>
  <si>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</si>
  <si>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</si>
  <si>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</si>
  <si>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</si>
  <si>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</si>
  <si>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</si>
  <si>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</si>
  <si>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</si>
  <si>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</si>
  <si>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</si>
  <si>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</si>
  <si>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</si>
  <si>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</si>
  <si>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</si>
  <si>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</si>
  <si>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</si>
  <si>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</si>
  <si>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</si>
  <si>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</si>
  <si>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</si>
  <si>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</si>
  <si>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</si>
  <si>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</si>
  <si>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</si>
  <si>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</si>
  <si>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</si>
  <si>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</si>
  <si>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</si>
  <si>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</si>
  <si>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</si>
  <si>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</si>
  <si>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</si>
  <si>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</si>
  <si>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</si>
  <si>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</si>
  <si>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</si>
  <si>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</si>
  <si>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</si>
  <si>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</si>
  <si>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</si>
  <si>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</si>
  <si>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</si>
  <si>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</si>
  <si>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</si>
  <si>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</si>
  <si>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</si>
  <si>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</si>
  <si>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</si>
  <si>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</si>
  <si>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</si>
  <si>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</si>
  <si>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</si>
  <si>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</si>
  <si>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</si>
  <si>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</si>
  <si>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</si>
  <si>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</si>
  <si>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</si>
  <si>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</si>
  <si>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</si>
  <si>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</si>
  <si>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</si>
  <si>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</si>
  <si>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</si>
  <si>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</si>
  <si>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</si>
  <si>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</si>
  <si>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</si>
  <si>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</si>
  <si>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</si>
  <si>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</si>
  <si>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</si>
  <si>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</si>
  <si>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</si>
  <si>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</si>
  <si>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</si>
  <si>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</si>
  <si>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</si>
  <si>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</si>
  <si>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</si>
  <si>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</si>
  <si>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</si>
  <si>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</si>
  <si>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</si>
  <si>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</si>
  <si>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</si>
  <si>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</si>
  <si>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</si>
  <si>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</si>
  <si>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</si>
  <si>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</si>
  <si>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</si>
  <si>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</si>
  <si>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</si>
  <si>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</si>
  <si>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</si>
  <si>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</si>
  <si>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</si>
  <si>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</si>
  <si>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</si>
  <si>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</si>
  <si>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</si>
  <si>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</si>
  <si>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</si>
  <si>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</si>
  <si>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</si>
  <si>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</si>
  <si>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</si>
  <si>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</si>
  <si>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</si>
  <si>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</si>
  <si>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</si>
  <si>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</si>
  <si>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</si>
  <si>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</si>
  <si>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</si>
  <si>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</si>
  <si>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</si>
  <si>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</si>
  <si>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</si>
  <si>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</si>
  <si>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</si>
  <si>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</si>
  <si>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</si>
  <si>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</si>
  <si>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</si>
  <si>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</si>
  <si>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</si>
  <si>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</si>
  <si>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</si>
  <si>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</si>
  <si>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</si>
  <si>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</si>
  <si>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</si>
  <si>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</si>
  <si>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</si>
  <si>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</si>
  <si>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</si>
  <si>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</si>
  <si>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</si>
  <si>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</si>
  <si>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</si>
  <si>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</si>
  <si>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</si>
  <si>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</si>
  <si>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</si>
  <si>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</si>
  <si>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</si>
  <si>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</si>
  <si>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</si>
  <si>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</si>
  <si>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</si>
  <si>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</si>
  <si>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</si>
  <si>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</si>
  <si>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</si>
  <si>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</si>
  <si>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</si>
  <si>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</si>
  <si>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</si>
  <si>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</si>
  <si>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</si>
  <si>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</si>
  <si>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</si>
  <si>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</si>
  <si>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</si>
  <si>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</si>
  <si>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</si>
  <si>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</si>
  <si>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</si>
  <si>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</si>
  <si>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</si>
  <si>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</si>
  <si>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</si>
  <si>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</si>
  <si>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</si>
  <si>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</si>
  <si>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</si>
  <si>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</si>
  <si>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</si>
  <si>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</si>
  <si>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</si>
  <si>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</si>
  <si>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</si>
  <si>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</si>
  <si>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</si>
  <si>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</si>
  <si>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</si>
  <si>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</si>
  <si>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</si>
  <si>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</si>
  <si>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</si>
  <si>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</si>
  <si>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</si>
  <si>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</si>
  <si>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</si>
  <si>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</si>
  <si>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</si>
  <si>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</si>
  <si>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</si>
  <si>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</si>
  <si>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</si>
  <si>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</si>
  <si>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</si>
  <si>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</si>
  <si>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</si>
  <si>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</si>
  <si>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</si>
  <si>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</si>
  <si>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</si>
  <si>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</si>
  <si>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</si>
  <si>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</si>
  <si>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</si>
  <si>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</si>
  <si>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</si>
  <si>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</si>
  <si>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</si>
  <si>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</si>
  <si>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</si>
  <si>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</si>
  <si>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</si>
  <si>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</si>
  <si>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</si>
  <si>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</si>
  <si>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</si>
  <si>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</si>
  <si>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</si>
  <si>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</si>
  <si>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</si>
  <si>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</si>
  <si>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</si>
  <si>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</si>
  <si>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</si>
  <si>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</si>
  <si>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</si>
  <si>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</si>
  <si>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</si>
  <si>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</si>
  <si>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</si>
  <si>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</si>
  <si>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</si>
  <si>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</si>
  <si>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</si>
  <si>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</si>
  <si>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</si>
  <si>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</si>
  <si>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</si>
  <si>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</si>
  <si>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</si>
  <si>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</si>
  <si>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</si>
  <si>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</si>
  <si>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</si>
  <si>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</si>
  <si>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</si>
  <si>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</si>
  <si>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</si>
  <si>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</si>
  <si>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</si>
  <si>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</si>
  <si>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</si>
  <si>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</si>
  <si>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</si>
  <si>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</si>
  <si>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</si>
  <si>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</si>
  <si>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</si>
  <si>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</si>
  <si>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</si>
  <si>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</si>
  <si>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</si>
  <si>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</si>
  <si>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</si>
  <si>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</si>
  <si>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</si>
  <si>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</si>
  <si>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</si>
  <si>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</si>
  <si>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</si>
  <si>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</si>
  <si>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</si>
  <si>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</si>
  <si>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</si>
  <si>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</si>
  <si>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</si>
  <si>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</si>
  <si>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</si>
  <si>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</si>
  <si>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</si>
  <si>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</si>
  <si>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</si>
  <si>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</si>
  <si>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</si>
  <si>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</si>
  <si>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</si>
  <si>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</si>
  <si>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</si>
  <si>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</si>
  <si>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</si>
  <si>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</si>
  <si>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</si>
  <si>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</si>
  <si>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</si>
  <si>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</si>
  <si>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</si>
  <si>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</si>
  <si>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</si>
  <si>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</si>
  <si>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</si>
  <si>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</si>
  <si>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</si>
  <si>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</si>
  <si>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</si>
  <si>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</si>
  <si>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</si>
  <si>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</si>
  <si>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</si>
  <si>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</si>
  <si>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</si>
  <si>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</si>
  <si>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</si>
  <si>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</si>
  <si>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</si>
  <si>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</si>
  <si>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</si>
  <si>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</si>
  <si>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</si>
  <si>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</si>
  <si>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</si>
  <si>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</si>
  <si>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</si>
  <si>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</si>
  <si>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</si>
  <si>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</si>
  <si>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</si>
  <si>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</si>
  <si>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</si>
  <si>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</si>
  <si>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</si>
  <si>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</si>
  <si>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</si>
  <si>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</si>
  <si>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</si>
  <si>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</si>
  <si>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</si>
  <si>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</si>
  <si>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</si>
  <si>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</si>
  <si>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</si>
  <si>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</si>
  <si>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</si>
  <si>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</si>
  <si>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</si>
  <si>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</si>
  <si>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</si>
  <si>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</si>
  <si>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</si>
  <si>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</si>
  <si>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</si>
  <si>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</si>
  <si>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</si>
  <si>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</si>
  <si>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</si>
  <si>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</si>
  <si>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</si>
  <si>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</si>
  <si>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</si>
  <si>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</si>
  <si>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</si>
  <si>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</si>
  <si>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</si>
  <si>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</si>
  <si>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</si>
  <si>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</si>
  <si>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</si>
  <si>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</si>
  <si>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</si>
  <si>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</si>
  <si>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</si>
  <si>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</si>
  <si>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</si>
  <si>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</si>
  <si>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</si>
  <si>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</si>
  <si>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</si>
  <si>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</si>
  <si>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</si>
  <si>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</si>
  <si>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</si>
  <si>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</si>
  <si>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</si>
  <si>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</si>
  <si>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</si>
  <si>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</si>
  <si>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</si>
  <si>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</si>
  <si>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</si>
  <si>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</si>
  <si>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</si>
  <si>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</si>
  <si>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</si>
  <si>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</si>
  <si>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</si>
  <si>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</si>
  <si>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</si>
  <si>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</si>
  <si>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</si>
  <si>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</si>
  <si>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</si>
  <si>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</si>
  <si>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</si>
  <si>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</si>
  <si>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</si>
  <si>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</si>
  <si>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</si>
  <si>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</si>
  <si>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</si>
  <si>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</si>
  <si>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</si>
  <si>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</si>
  <si>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</si>
  <si>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</si>
  <si>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</si>
  <si>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</si>
  <si>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</si>
  <si>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</si>
  <si>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</si>
  <si>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</si>
  <si>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</si>
  <si>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</si>
  <si>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</si>
  <si>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</si>
  <si>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</si>
  <si>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</si>
  <si>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</si>
  <si>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</si>
  <si>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</si>
  <si>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</si>
  <si>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</si>
  <si>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</si>
  <si>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</si>
  <si>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</si>
  <si>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</si>
  <si>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</si>
  <si>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</si>
  <si>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</si>
  <si>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</si>
  <si>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</si>
  <si>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</si>
  <si>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</si>
  <si>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</si>
  <si>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</si>
  <si>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</si>
  <si>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</si>
  <si>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</si>
  <si>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</si>
  <si>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</si>
  <si>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</si>
  <si>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</si>
  <si>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</si>
  <si>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</si>
  <si>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</si>
  <si>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</si>
  <si>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</si>
  <si>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</si>
  <si>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</si>
  <si>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</si>
  <si>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</si>
  <si>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</si>
  <si>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</si>
  <si>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</si>
  <si>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</si>
  <si>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</si>
  <si>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</si>
  <si>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</si>
  <si>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</si>
  <si>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</si>
  <si>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</si>
  <si>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</si>
  <si>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</si>
  <si>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</si>
  <si>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</si>
  <si>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</si>
  <si>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</si>
  <si>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</si>
  <si>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</si>
  <si>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</si>
  <si>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</si>
  <si>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</si>
  <si>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</si>
  <si>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</si>
  <si>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</si>
  <si>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</si>
  <si>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</si>
  <si>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</si>
  <si>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</si>
  <si>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</si>
  <si>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</si>
  <si>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</si>
  <si>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</si>
  <si>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</si>
  <si>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</si>
  <si>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</si>
  <si>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</si>
  <si>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</si>
  <si>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</si>
  <si>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</si>
  <si>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</si>
  <si>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</si>
  <si>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</si>
  <si>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</si>
  <si>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</si>
  <si>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</si>
  <si>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</si>
  <si>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</si>
  <si>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</si>
  <si>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</si>
  <si>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</si>
  <si>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</si>
  <si>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</si>
  <si>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</si>
  <si>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</si>
  <si>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</si>
  <si>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</si>
  <si>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</si>
  <si>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</si>
  <si>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</si>
  <si>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</si>
  <si>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</si>
  <si>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</si>
  <si>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</si>
  <si>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</si>
  <si>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</si>
  <si>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</si>
  <si>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</si>
  <si>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</si>
  <si>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</si>
  <si>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</si>
  <si>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</si>
  <si>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</si>
  <si>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</si>
  <si>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</si>
  <si>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</si>
  <si>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</si>
  <si>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</si>
  <si>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</si>
  <si>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</si>
  <si>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</si>
  <si>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</si>
  <si>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</si>
  <si>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</si>
  <si>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</si>
  <si>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</si>
  <si>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</si>
  <si>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</si>
  <si>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</si>
  <si>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</si>
  <si>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</si>
  <si>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</si>
  <si>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</si>
  <si>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</si>
  <si>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</si>
  <si>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</si>
  <si>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</si>
  <si>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</si>
  <si>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</si>
  <si>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</si>
  <si>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</si>
  <si>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</si>
  <si>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</si>
  <si>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</si>
  <si>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</si>
  <si>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</si>
  <si>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</si>
  <si>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</si>
  <si>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</si>
  <si>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</si>
  <si>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</si>
  <si>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</si>
  <si>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</si>
  <si>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</si>
  <si>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</si>
  <si>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</si>
  <si>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</si>
  <si>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</si>
  <si>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</si>
  <si>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</si>
  <si>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</si>
  <si>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</si>
  <si>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</si>
  <si>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</si>
  <si>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</si>
  <si>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</si>
  <si>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</si>
  <si>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</si>
  <si>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</si>
  <si>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</si>
  <si>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</si>
  <si>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</si>
  <si>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</si>
  <si>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</si>
  <si>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</si>
  <si>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</si>
  <si>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</si>
  <si>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</si>
  <si>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</si>
  <si>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</si>
  <si>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</si>
  <si>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</si>
  <si>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</si>
  <si>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</si>
  <si>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</si>
  <si>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</si>
  <si>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</si>
  <si>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</si>
  <si>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</si>
  <si>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</si>
  <si>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</si>
  <si>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</si>
  <si>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</si>
  <si>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</si>
  <si>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</si>
  <si>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</si>
  <si>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</si>
  <si>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</si>
  <si>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</si>
  <si>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</si>
  <si>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</si>
  <si>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</si>
  <si>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</si>
  <si>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</si>
  <si>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</si>
  <si>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</si>
  <si>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</si>
  <si>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</si>
  <si>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</si>
  <si>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</si>
  <si>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</si>
  <si>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</si>
  <si>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</si>
  <si>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</si>
  <si>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</si>
  <si>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</si>
  <si>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</si>
  <si>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</si>
  <si>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</si>
  <si>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</si>
  <si>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</si>
  <si>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</si>
  <si>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</si>
  <si>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</si>
  <si>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</si>
  <si>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</si>
  <si>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</si>
  <si>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</si>
  <si>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</si>
  <si>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</si>
  <si>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</si>
  <si>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</si>
  <si>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</si>
  <si>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</si>
  <si>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</si>
  <si>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</si>
  <si>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</si>
  <si>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</si>
  <si>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</si>
  <si>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</si>
  <si>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</si>
  <si>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</si>
  <si>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</si>
  <si>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</si>
  <si>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</si>
  <si>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</si>
  <si>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</si>
  <si>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</si>
  <si>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</si>
  <si>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</si>
  <si>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</si>
  <si>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</si>
  <si>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</si>
  <si>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</si>
  <si>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</si>
  <si>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</si>
  <si>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</si>
  <si>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</si>
  <si>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</si>
  <si>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</si>
  <si>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</si>
  <si>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</si>
  <si>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</si>
  <si>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</si>
  <si>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</si>
  <si>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</si>
  <si>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</si>
  <si>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</si>
  <si>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</si>
  <si>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</si>
  <si>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</si>
  <si>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</si>
  <si>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</si>
  <si>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</si>
  <si>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</si>
  <si>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</si>
  <si>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</si>
  <si>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</si>
  <si>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</si>
  <si>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</si>
  <si>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</si>
  <si>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</si>
  <si>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</si>
  <si>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</si>
  <si>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</si>
  <si>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</si>
  <si>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</si>
  <si>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</si>
  <si>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</si>
  <si>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</si>
  <si>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</si>
  <si>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</si>
  <si>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</si>
  <si>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</si>
  <si>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</si>
  <si>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</si>
  <si>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</si>
  <si>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</si>
  <si>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</si>
  <si>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</si>
  <si>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</si>
  <si>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</si>
  <si>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</si>
  <si>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</si>
  <si>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</si>
  <si>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</si>
  <si>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</si>
  <si>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</si>
  <si>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</si>
  <si>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</si>
  <si>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</si>
  <si>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</si>
  <si>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</si>
  <si>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</si>
  <si>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</si>
  <si>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</si>
  <si>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</si>
  <si>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</si>
  <si>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</si>
  <si>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</si>
  <si>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</si>
  <si>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</si>
  <si>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</si>
  <si>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</si>
  <si>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</si>
  <si>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</si>
  <si>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</si>
  <si>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</si>
  <si>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</si>
  <si>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</si>
  <si>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</si>
  <si>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</si>
  <si>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</si>
  <si>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</si>
  <si>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</si>
  <si>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</si>
  <si>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</si>
  <si>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</si>
  <si>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</si>
  <si>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</si>
  <si>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</si>
  <si>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</si>
  <si>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</si>
  <si>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</si>
  <si>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</si>
  <si>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</si>
  <si>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</si>
  <si>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</si>
  <si>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</si>
  <si>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</si>
  <si>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</si>
  <si>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</si>
  <si>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</si>
  <si>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</si>
  <si>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</si>
  <si>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</si>
  <si>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</si>
  <si>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</si>
  <si>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</si>
  <si>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</si>
  <si>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</si>
  <si>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</si>
  <si>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</si>
  <si>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</si>
  <si>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</si>
  <si>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</si>
  <si>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</si>
  <si>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</si>
  <si>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</si>
  <si>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</si>
  <si>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</si>
  <si>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</si>
  <si>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</si>
  <si>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</si>
  <si>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</si>
  <si>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</si>
  <si>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</si>
  <si>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</si>
  <si>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</si>
  <si>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</si>
  <si>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</si>
  <si>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</si>
  <si>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</si>
  <si>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</si>
  <si>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</si>
  <si>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</si>
  <si>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</si>
  <si>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</si>
  <si>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</si>
  <si>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</si>
  <si>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</si>
  <si>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</si>
  <si>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</si>
  <si>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</si>
  <si>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</si>
  <si>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</si>
  <si>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</si>
  <si>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</si>
  <si>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</si>
  <si>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</si>
  <si>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</si>
  <si>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</si>
  <si>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</si>
  <si>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</si>
  <si>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</si>
  <si>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</si>
  <si>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</si>
  <si>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</si>
  <si>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</si>
  <si>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</si>
  <si>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</si>
  <si>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</si>
  <si>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</si>
  <si>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</si>
  <si>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</si>
  <si>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</si>
  <si>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</si>
  <si>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</si>
  <si>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</si>
  <si>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</si>
  <si>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</si>
  <si>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</si>
  <si>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</si>
  <si>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</si>
  <si>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</si>
  <si>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</si>
  <si>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</si>
  <si>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</si>
  <si>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</si>
  <si>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</si>
  <si>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</si>
  <si>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</si>
  <si>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</si>
  <si>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</si>
  <si>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</si>
  <si>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</si>
  <si>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</si>
  <si>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</si>
  <si>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</si>
  <si>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</si>
  <si>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</si>
  <si>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</si>
  <si>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</si>
  <si>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</si>
  <si>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</si>
  <si>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</si>
  <si>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</si>
  <si>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</si>
  <si>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</si>
  <si>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</si>
  <si>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</si>
  <si>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</si>
  <si>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</si>
  <si>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</si>
  <si>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</si>
  <si>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</si>
  <si>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</si>
  <si>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</si>
  <si>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</si>
  <si>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</si>
  <si>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</si>
  <si>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</si>
  <si>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</si>
  <si>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</si>
  <si>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</si>
  <si>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</si>
  <si>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</si>
  <si>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</si>
  <si>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</si>
  <si>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</si>
  <si>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</si>
  <si>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</si>
  <si>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</si>
  <si>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</si>
  <si>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</si>
  <si>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</si>
  <si>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</si>
  <si>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</si>
  <si>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</si>
  <si>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</si>
  <si>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</si>
  <si>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</si>
  <si>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</si>
  <si>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</si>
  <si>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</si>
  <si>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</si>
  <si>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</si>
  <si>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</si>
  <si>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</si>
  <si>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</si>
  <si>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</si>
  <si>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</si>
  <si>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</si>
  <si>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</si>
  <si>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</si>
  <si>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</si>
  <si>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</si>
  <si>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</si>
  <si>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</si>
  <si>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</si>
  <si>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</si>
  <si>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</si>
  <si>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</si>
  <si>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</si>
  <si>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</si>
  <si>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</si>
  <si>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</si>
  <si>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</si>
  <si>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</si>
  <si>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</si>
  <si>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</si>
  <si>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</si>
  <si>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</si>
  <si>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</si>
  <si>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</si>
  <si>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</si>
  <si>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</si>
  <si>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</si>
  <si>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</si>
  <si>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</si>
  <si>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</si>
  <si>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</si>
  <si>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</si>
  <si>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</si>
  <si>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</si>
  <si>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</si>
  <si>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</si>
  <si>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</si>
  <si>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</si>
  <si>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</si>
  <si>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</si>
  <si>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</si>
  <si>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</si>
  <si>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</si>
  <si>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</si>
  <si>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</si>
  <si>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</si>
  <si>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</si>
  <si>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</si>
  <si>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</si>
  <si>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</si>
  <si>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</si>
  <si>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</si>
  <si>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</si>
  <si>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</si>
  <si>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</si>
  <si>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</si>
  <si>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</si>
  <si>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</si>
  <si>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</si>
  <si>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</si>
  <si>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</si>
  <si>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</si>
  <si>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</si>
  <si>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</si>
  <si>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</si>
  <si>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</si>
  <si>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</si>
  <si>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</si>
  <si>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</si>
  <si>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</si>
  <si>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</si>
  <si>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</si>
  <si>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</si>
  <si>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</si>
  <si>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</si>
  <si>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</si>
  <si>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</si>
  <si>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</si>
  <si>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</si>
  <si>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</si>
  <si>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</si>
  <si>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</si>
  <si>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</si>
  <si>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</si>
  <si>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</si>
  <si>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</si>
  <si>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</si>
  <si>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</si>
  <si>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</si>
  <si>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</si>
  <si>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</si>
  <si>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</si>
  <si>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</si>
  <si>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</si>
  <si>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</si>
  <si>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</si>
  <si>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</si>
  <si>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</si>
  <si>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</si>
  <si>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</si>
  <si>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</si>
  <si>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</si>
  <si>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</si>
  <si>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</si>
  <si>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</si>
  <si>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</si>
  <si>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</si>
  <si>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</si>
  <si>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</si>
  <si>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</si>
  <si>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</si>
  <si>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</si>
  <si>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</si>
  <si>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</si>
  <si>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</si>
  <si>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</si>
  <si>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</si>
  <si>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</si>
  <si>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</si>
  <si>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</si>
  <si>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</si>
  <si>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</si>
  <si>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</si>
  <si>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</si>
  <si>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</si>
  <si>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</si>
  <si>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</si>
  <si>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</si>
  <si>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</si>
  <si>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</si>
  <si>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</si>
  <si>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</si>
  <si>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</si>
  <si>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</si>
  <si>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</si>
  <si>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</si>
  <si>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</si>
  <si>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</si>
  <si>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</si>
  <si>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</si>
  <si>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</si>
  <si>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</si>
  <si>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</si>
  <si>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</si>
  <si>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</si>
  <si>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</si>
  <si>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</si>
  <si>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</si>
  <si>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</si>
  <si>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</si>
  <si>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</si>
  <si>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</si>
  <si>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</si>
  <si>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</si>
  <si>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</si>
  <si>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</si>
  <si>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</si>
  <si>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</si>
  <si>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</si>
  <si>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</si>
  <si>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</si>
  <si>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</si>
  <si>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</si>
  <si>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</si>
  <si>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</si>
  <si>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</si>
  <si>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</si>
  <si>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</si>
  <si>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</si>
  <si>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</si>
  <si>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</si>
  <si>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</si>
  <si>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</si>
  <si>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</si>
  <si>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</si>
  <si>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</si>
  <si>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</si>
  <si>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</si>
  <si>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</si>
  <si>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</si>
  <si>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</si>
  <si>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</si>
  <si>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</si>
  <si>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</si>
  <si>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</si>
  <si>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</si>
  <si>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</si>
  <si>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</si>
  <si>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</si>
  <si>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</si>
  <si>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</si>
  <si>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</si>
  <si>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</si>
  <si>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</si>
  <si>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</si>
  <si>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</si>
  <si>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</si>
  <si>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</si>
  <si>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</si>
  <si>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</si>
  <si>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</si>
  <si>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</si>
  <si>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</si>
  <si>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</si>
  <si>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</si>
  <si>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</si>
  <si>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</si>
  <si>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</si>
  <si>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</si>
  <si>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</si>
  <si>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</si>
  <si>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</si>
  <si>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</si>
  <si>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</si>
  <si>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</si>
  <si>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</si>
  <si>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</si>
  <si>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</si>
  <si>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</si>
  <si>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</si>
  <si>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</si>
  <si>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</si>
  <si>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</si>
  <si>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</si>
  <si>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</si>
  <si>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</si>
  <si>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</si>
  <si>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</si>
  <si>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</si>
  <si>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</si>
  <si>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</si>
  <si>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</si>
  <si>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</si>
  <si>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</si>
  <si>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</si>
  <si>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</si>
  <si>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</si>
  <si>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</si>
  <si>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</si>
  <si>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</si>
  <si>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</si>
  <si>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</si>
  <si>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</si>
  <si>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</si>
  <si>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</si>
  <si>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</si>
  <si>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</si>
  <si>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</si>
  <si>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</si>
  <si>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</si>
  <si>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</si>
  <si>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</si>
  <si>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</si>
  <si>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</si>
  <si>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</si>
  <si>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</si>
  <si>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</si>
  <si>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</si>
  <si>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</si>
  <si>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</si>
  <si>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</si>
  <si>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</si>
  <si>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</si>
  <si>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</si>
  <si>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</si>
  <si>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</si>
  <si>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</si>
  <si>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</si>
  <si>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</si>
  <si>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</si>
  <si>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</si>
  <si>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</si>
  <si>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</si>
  <si>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</si>
  <si>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</si>
  <si>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</si>
  <si>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</si>
  <si>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</si>
  <si>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</si>
  <si>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</si>
  <si>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</si>
  <si>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</si>
  <si>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</si>
  <si>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</si>
  <si>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</si>
  <si>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</si>
  <si>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</si>
  <si>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</si>
  <si>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</si>
  <si>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</si>
  <si>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</si>
  <si>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</si>
  <si>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</si>
  <si>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</si>
  <si>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</si>
  <si>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</si>
  <si>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</si>
  <si>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</si>
  <si>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</si>
  <si>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</si>
  <si>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</si>
  <si>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</si>
  <si>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</si>
  <si>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</si>
  <si>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</si>
  <si>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</si>
  <si>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</si>
  <si>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</si>
  <si>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</si>
  <si>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</si>
  <si>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</si>
  <si>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</si>
  <si>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</si>
  <si>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</si>
  <si>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</si>
  <si>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</si>
  <si>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</si>
  <si>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</si>
  <si>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</si>
  <si>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</si>
  <si>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</si>
  <si>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</si>
  <si>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</si>
  <si>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</si>
  <si>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</si>
  <si>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</si>
  <si>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</si>
  <si>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</si>
  <si>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</si>
  <si>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</si>
  <si>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</si>
  <si>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</si>
  <si>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</si>
  <si>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</si>
  <si>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</si>
  <si>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</si>
  <si>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</si>
  <si>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</si>
  <si>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</si>
  <si>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</si>
  <si>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</si>
  <si>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</si>
  <si>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</si>
  <si>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</si>
  <si>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</si>
  <si>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</si>
  <si>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</si>
  <si>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</si>
  <si>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</si>
  <si>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</si>
  <si>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</si>
  <si>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</si>
  <si>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</si>
  <si>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</si>
  <si>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</si>
  <si>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</si>
  <si>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</si>
  <si>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</si>
  <si>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</si>
  <si>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</si>
  <si>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</si>
  <si>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</si>
  <si>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</si>
  <si>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</si>
  <si>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</si>
  <si>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</si>
  <si>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</si>
  <si>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</si>
  <si>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</si>
  <si>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</si>
  <si>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</si>
  <si>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</si>
  <si>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</si>
  <si>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</si>
  <si>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</si>
  <si>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</si>
  <si>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</si>
  <si>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</si>
  <si>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</si>
  <si>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</si>
  <si>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</si>
  <si>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</si>
  <si>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</si>
  <si>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</si>
  <si>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</si>
  <si>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</si>
  <si>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</si>
  <si>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</si>
  <si>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</si>
  <si>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</si>
  <si>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</si>
  <si>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</si>
  <si>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</si>
  <si>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</si>
  <si>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</si>
  <si>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</si>
  <si>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</si>
  <si>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</si>
  <si>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</si>
  <si>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</si>
  <si>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</si>
  <si>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</si>
  <si>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</si>
  <si>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</si>
  <si>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</si>
  <si>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</si>
  <si>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</si>
  <si>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</si>
  <si>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</si>
  <si>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</si>
  <si>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</si>
  <si>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</si>
  <si>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</si>
  <si>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</si>
  <si>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</si>
  <si>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</si>
  <si>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</si>
  <si>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</si>
  <si>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</si>
  <si>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</si>
  <si>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</si>
  <si>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</si>
  <si>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</si>
  <si>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</si>
  <si>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</si>
  <si>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</si>
  <si>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</si>
  <si>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</si>
  <si>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</si>
  <si>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</si>
  <si>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</si>
  <si>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</si>
  <si>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</si>
  <si>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</si>
  <si>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</si>
  <si>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</si>
  <si>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</si>
  <si>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</si>
  <si>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</si>
  <si>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</si>
  <si>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</si>
  <si>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</si>
  <si>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</si>
  <si>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</si>
  <si>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</si>
  <si>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</si>
  <si>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</si>
  <si>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</si>
  <si>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</si>
  <si>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</si>
  <si>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</si>
  <si>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</si>
  <si>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</si>
  <si>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</si>
  <si>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</si>
  <si>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</si>
  <si>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</si>
  <si>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</si>
  <si>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</si>
  <si>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</si>
  <si>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</si>
  <si>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</si>
  <si>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</si>
  <si>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</si>
  <si>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</si>
  <si>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</si>
  <si>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</si>
  <si>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</si>
  <si>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</si>
  <si>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</si>
  <si>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</si>
  <si>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</si>
  <si>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</si>
  <si>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</si>
  <si>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</si>
  <si>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</si>
  <si>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</si>
  <si>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</si>
  <si>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</si>
  <si>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</si>
  <si>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</si>
  <si>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</si>
  <si>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</si>
  <si>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</si>
  <si>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</si>
  <si>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</si>
  <si>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</si>
  <si>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</si>
  <si>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</si>
  <si>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</si>
  <si>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</si>
  <si>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</si>
  <si>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</si>
  <si>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</si>
  <si>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</si>
  <si>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</si>
  <si>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</si>
  <si>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</si>
  <si>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</si>
  <si>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</si>
  <si>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</si>
  <si>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</si>
  <si>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</si>
  <si>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</si>
  <si>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</si>
  <si>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</si>
  <si>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</si>
  <si>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</si>
  <si>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</si>
  <si>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</si>
  <si>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</si>
  <si>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</si>
  <si>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</si>
  <si>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</si>
  <si>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</si>
  <si>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</si>
  <si>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</si>
  <si>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</si>
  <si>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</si>
  <si>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</si>
  <si>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</si>
  <si>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</si>
  <si>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</si>
  <si>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</si>
  <si>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</si>
  <si>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</si>
  <si>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</si>
  <si>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</si>
  <si>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</si>
  <si>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</si>
  <si>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</si>
  <si>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</si>
  <si>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</si>
  <si>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</si>
  <si>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</si>
  <si>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</si>
  <si>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</si>
  <si>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</si>
  <si>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</si>
  <si>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</si>
  <si>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</si>
  <si>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</si>
  <si>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</si>
  <si>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</si>
  <si>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</si>
  <si>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</si>
  <si>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</si>
  <si>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</si>
  <si>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</si>
  <si>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</si>
  <si>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</si>
  <si>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</si>
  <si>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</si>
  <si>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</si>
  <si>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</si>
  <si>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</si>
  <si>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</si>
  <si>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</si>
  <si>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</si>
  <si>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</si>
  <si>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</si>
  <si>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</si>
  <si>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</si>
  <si>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</si>
  <si>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</si>
  <si>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</si>
  <si>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</si>
  <si>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</si>
  <si>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</si>
  <si>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</si>
  <si>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</si>
  <si>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</si>
  <si>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</si>
  <si>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</si>
  <si>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</si>
  <si>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</si>
  <si>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</si>
  <si>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</si>
  <si>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</si>
  <si>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</si>
  <si>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</si>
  <si>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</si>
  <si>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</si>
  <si>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</si>
  <si>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</si>
  <si>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</si>
  <si>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</si>
  <si>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</si>
  <si>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</si>
  <si>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</si>
  <si>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</si>
  <si>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</si>
  <si>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</si>
  <si>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</si>
  <si>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</si>
  <si>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</si>
  <si>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</si>
  <si>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</si>
  <si>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</si>
  <si>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</si>
  <si>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</si>
  <si>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</si>
  <si>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</si>
  <si>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</si>
  <si>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</si>
  <si>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</si>
  <si>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</si>
  <si>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</si>
  <si>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</si>
  <si>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</si>
  <si>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</si>
  <si>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</si>
  <si>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</si>
  <si>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</si>
  <si>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</si>
  <si>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</si>
  <si>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</si>
  <si>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</si>
  <si>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</si>
  <si>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</si>
  <si>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</si>
  <si>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</si>
  <si>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</si>
  <si>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</si>
  <si>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</si>
  <si>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</si>
  <si>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</si>
  <si>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</si>
  <si>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</si>
  <si>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</si>
  <si>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</si>
  <si>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</si>
  <si>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</si>
  <si>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</si>
  <si>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</si>
  <si>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</si>
  <si>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</si>
  <si>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</si>
  <si>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</si>
  <si>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</si>
  <si>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</si>
  <si>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</si>
  <si>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</si>
  <si>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</si>
  <si>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</si>
  <si>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</si>
  <si>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</si>
  <si>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</si>
  <si>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</si>
  <si>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</si>
  <si>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</si>
  <si>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</si>
  <si>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</si>
  <si>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</si>
  <si>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</si>
  <si>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</si>
  <si>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</si>
  <si>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</si>
  <si>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</si>
  <si>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</si>
  <si>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</si>
  <si>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</si>
  <si>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</si>
  <si>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</si>
  <si>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</si>
  <si>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</si>
  <si>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</si>
  <si>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</si>
  <si>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</si>
  <si>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</si>
  <si>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</si>
  <si>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</si>
  <si>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</si>
  <si>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</si>
  <si>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</si>
  <si>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</si>
  <si>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</si>
  <si>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</si>
  <si>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</si>
  <si>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</si>
  <si>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</si>
  <si>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</si>
  <si>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</si>
  <si>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</si>
  <si>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</si>
  <si>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</si>
  <si>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</si>
  <si>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</si>
  <si>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</si>
  <si>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</si>
  <si>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</si>
  <si>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</si>
  <si>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</si>
  <si>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</si>
  <si>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</si>
  <si>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</si>
  <si>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</si>
  <si>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</si>
  <si>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</si>
  <si>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</si>
  <si>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</si>
  <si>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</si>
  <si>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</si>
  <si>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</si>
  <si>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</si>
  <si>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</si>
  <si>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</si>
  <si>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</si>
  <si>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</si>
  <si>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</si>
  <si>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</si>
  <si>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</si>
  <si>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</si>
  <si>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</si>
  <si>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</si>
  <si>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</si>
  <si>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</si>
  <si>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</si>
  <si>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</si>
  <si>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</si>
  <si>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</si>
  <si>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</si>
  <si>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</si>
  <si>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</si>
  <si>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</si>
  <si>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</si>
  <si>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</si>
  <si>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</si>
  <si>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</si>
  <si>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</si>
  <si>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</si>
  <si>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</si>
  <si>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</si>
  <si>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</si>
  <si>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</si>
  <si>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</si>
  <si>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</si>
  <si>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</si>
  <si>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</si>
  <si>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</si>
  <si>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</si>
  <si>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</si>
  <si>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</si>
  <si>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</si>
  <si>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</si>
  <si>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</si>
  <si>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</si>
  <si>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</si>
  <si>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</si>
  <si>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</si>
  <si>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</si>
  <si>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</si>
  <si>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</si>
  <si>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</si>
  <si>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</si>
  <si>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</si>
  <si>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</si>
  <si>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</si>
  <si>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</si>
  <si>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</si>
  <si>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</si>
  <si>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</si>
  <si>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</si>
  <si>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</si>
  <si>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</si>
  <si>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</si>
  <si>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</si>
  <si>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</si>
  <si>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</si>
  <si>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</si>
  <si>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</si>
  <si>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</si>
  <si>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</si>
  <si>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</si>
  <si>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</si>
  <si>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</si>
  <si>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</si>
  <si>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</si>
  <si>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</si>
  <si>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</si>
  <si>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</si>
  <si>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</si>
  <si>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</si>
  <si>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</si>
  <si>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</si>
  <si>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</si>
  <si>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</si>
  <si>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</si>
  <si>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</si>
  <si>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</si>
  <si>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</si>
  <si>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</si>
  <si>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</si>
  <si>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</si>
  <si>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</si>
  <si>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</si>
  <si>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</si>
  <si>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</si>
  <si>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</si>
  <si>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</si>
  <si>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</si>
  <si>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</si>
  <si>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</si>
  <si>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</si>
  <si>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</si>
  <si>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</si>
  <si>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</si>
  <si>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</si>
  <si>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</si>
  <si>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</si>
  <si>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</si>
  <si>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</si>
  <si>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</si>
  <si>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</si>
  <si>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</si>
  <si>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</si>
  <si>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</si>
  <si>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</si>
  <si>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</si>
  <si>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</si>
  <si>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</si>
  <si>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</si>
  <si>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</si>
  <si>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</si>
  <si>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</si>
  <si>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</si>
  <si>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</si>
  <si>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</si>
  <si>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</si>
  <si>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</si>
  <si>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</si>
  <si>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</si>
  <si>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</si>
  <si>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</si>
  <si>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</si>
  <si>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</si>
  <si>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</si>
  <si>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</si>
  <si>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</si>
  <si>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</si>
  <si>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</si>
  <si>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</si>
  <si>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</si>
  <si>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</si>
  <si>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</si>
  <si>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</si>
  <si>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</si>
  <si>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</si>
  <si>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</si>
  <si>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</si>
  <si>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</si>
  <si>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</si>
  <si>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</si>
  <si>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</si>
  <si>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</si>
  <si>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</si>
  <si>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</si>
  <si>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</si>
  <si>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</si>
  <si>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</si>
  <si>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</si>
  <si>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</si>
  <si>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</si>
  <si>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</si>
  <si>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</si>
  <si>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</si>
  <si>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</si>
  <si>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</si>
  <si>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</si>
  <si>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</si>
  <si>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</si>
  <si>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</si>
  <si>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</si>
  <si>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</si>
  <si>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</si>
  <si>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</si>
  <si>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</si>
  <si>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</si>
  <si>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</si>
  <si>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</si>
  <si>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</si>
  <si>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</si>
  <si>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</si>
  <si>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</si>
  <si>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</si>
  <si>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</si>
  <si>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</si>
  <si>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</si>
  <si>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</si>
  <si>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</si>
  <si>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</si>
  <si>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</si>
  <si>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</si>
  <si>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</si>
  <si>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</si>
  <si>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</si>
  <si>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</si>
  <si>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</si>
  <si>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</si>
  <si>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</si>
  <si>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</si>
  <si>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</si>
  <si>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</si>
  <si>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</si>
  <si>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</si>
  <si>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</si>
  <si>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</si>
  <si>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</si>
  <si>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</si>
  <si>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</si>
  <si>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</si>
  <si>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</si>
  <si>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</si>
  <si>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</si>
  <si>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</si>
  <si>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</si>
  <si>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</si>
  <si>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</si>
  <si>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</si>
  <si>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</si>
  <si>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</si>
  <si>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</si>
  <si>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</si>
  <si>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</si>
  <si>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</si>
  <si>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</si>
  <si>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</si>
  <si>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</si>
  <si>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</si>
  <si>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</si>
  <si>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</si>
  <si>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</si>
  <si>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</si>
  <si>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</si>
  <si>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</si>
  <si>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</si>
  <si>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</si>
  <si>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</si>
  <si>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</si>
  <si>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</si>
  <si>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</si>
  <si>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</si>
  <si>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</si>
  <si>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</si>
  <si>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</si>
  <si>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</si>
  <si>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</si>
  <si>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</si>
  <si>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</si>
  <si>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</si>
  <si>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</si>
  <si>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</si>
  <si>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</si>
  <si>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</si>
  <si>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</si>
  <si>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</si>
  <si>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</si>
  <si>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</si>
  <si>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</si>
  <si>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</si>
  <si>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</si>
  <si>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</si>
  <si>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</si>
  <si>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</si>
  <si>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</si>
  <si>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</si>
  <si>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</si>
  <si>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</si>
  <si>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</si>
  <si>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</si>
  <si>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</si>
  <si>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</si>
  <si>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</si>
  <si>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</si>
  <si>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</si>
  <si>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</si>
  <si>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</si>
  <si>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</si>
  <si>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</si>
  <si>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</si>
  <si>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</si>
  <si>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</si>
  <si>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</si>
  <si>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</si>
  <si>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</si>
  <si>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</si>
  <si>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</si>
  <si>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</si>
  <si>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</si>
  <si>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</si>
  <si>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</si>
  <si>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</si>
  <si>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</si>
  <si>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</si>
  <si>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</si>
  <si>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</si>
  <si>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</si>
  <si>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</si>
  <si>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</si>
  <si>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</si>
  <si>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</si>
  <si>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</si>
  <si>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</si>
  <si>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</si>
  <si>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</si>
  <si>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</si>
  <si>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</si>
  <si>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</si>
  <si>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</si>
  <si>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</si>
  <si>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</si>
  <si>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</si>
  <si>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</si>
  <si>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</si>
  <si>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</si>
  <si>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</si>
  <si>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</si>
  <si>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</si>
  <si>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</si>
  <si>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</si>
  <si>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</si>
  <si>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</si>
  <si>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</si>
  <si>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</si>
  <si>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</si>
  <si>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</si>
  <si>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</si>
  <si>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</si>
  <si>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</si>
  <si>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</si>
  <si>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</si>
  <si>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</si>
  <si>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</si>
  <si>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</si>
  <si>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</si>
  <si>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</si>
  <si>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</si>
  <si>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</si>
  <si>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</si>
  <si>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</si>
  <si>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</si>
  <si>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</si>
  <si>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</si>
  <si>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</si>
  <si>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</si>
  <si>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</si>
  <si>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</si>
  <si>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</si>
  <si>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</si>
  <si>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</si>
  <si>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</si>
  <si>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</si>
  <si>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</si>
  <si>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</si>
  <si>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</si>
  <si>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</si>
  <si>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</si>
  <si>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</si>
  <si>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</si>
  <si>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</si>
  <si>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</si>
  <si>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</si>
  <si>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</si>
  <si>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</si>
  <si>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</si>
  <si>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</si>
  <si>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</si>
  <si>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</si>
  <si>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</si>
  <si>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</si>
  <si>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</si>
  <si>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</si>
  <si>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</si>
  <si>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</si>
  <si>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</si>
  <si>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</si>
  <si>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</si>
  <si>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</si>
  <si>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</si>
  <si>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</si>
  <si>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</si>
  <si>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</si>
  <si>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</si>
  <si>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</si>
  <si>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</si>
  <si>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</si>
  <si>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</si>
  <si>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</si>
  <si>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</si>
  <si>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</si>
  <si>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</si>
  <si>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</si>
  <si>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</si>
  <si>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</si>
  <si>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</si>
  <si>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</si>
  <si>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</si>
  <si>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</si>
  <si>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</si>
  <si>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</si>
  <si>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</si>
  <si>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</si>
  <si>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</si>
  <si>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</si>
  <si>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</si>
  <si>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</si>
  <si>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</si>
  <si>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</si>
  <si>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</si>
  <si>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</si>
  <si>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</si>
  <si>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</si>
  <si>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</si>
  <si>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</si>
  <si>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</si>
  <si>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</si>
  <si>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</si>
  <si>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</si>
  <si>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</si>
  <si>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</si>
  <si>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</si>
  <si>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</si>
  <si>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</si>
  <si>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</si>
  <si>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</si>
  <si>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</si>
  <si>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</si>
  <si>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</si>
  <si>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</si>
  <si>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</si>
  <si>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</si>
  <si>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</si>
  <si>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</si>
  <si>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</si>
  <si>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</si>
  <si>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</si>
  <si>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</si>
  <si>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</si>
  <si>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</si>
  <si>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</si>
  <si>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</si>
  <si>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</si>
  <si>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</si>
  <si>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</si>
  <si>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</si>
  <si>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</si>
  <si>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</si>
  <si>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</si>
  <si>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</si>
  <si>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</si>
  <si>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</si>
  <si>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</si>
  <si>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</si>
  <si>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</si>
  <si>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</si>
  <si>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</si>
  <si>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</si>
  <si>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</si>
  <si>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</si>
  <si>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</si>
  <si>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</si>
  <si>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</si>
  <si>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</si>
  <si>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</si>
  <si>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</si>
  <si>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</si>
  <si>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</si>
  <si>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</si>
  <si>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</si>
  <si>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</si>
  <si>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</si>
  <si>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</si>
  <si>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</si>
  <si>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</si>
  <si>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</si>
  <si>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</si>
  <si>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</si>
  <si>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</si>
  <si>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</si>
  <si>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</si>
  <si>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</si>
  <si>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</si>
  <si>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</si>
  <si>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</si>
  <si>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</si>
  <si>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</si>
  <si>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</si>
  <si>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</si>
  <si>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</si>
  <si>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</si>
  <si>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</si>
  <si>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</si>
  <si>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</si>
  <si>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</si>
  <si>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</si>
  <si>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</si>
  <si>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</si>
  <si>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</si>
  <si>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</si>
  <si>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</si>
  <si>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</si>
  <si>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</si>
  <si>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</si>
  <si>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</si>
  <si>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</si>
  <si>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</si>
  <si>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</si>
  <si>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</si>
  <si>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</si>
  <si>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</si>
  <si>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</si>
  <si>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</si>
  <si>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</si>
  <si>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</si>
  <si>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</si>
  <si>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</si>
  <si>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</si>
  <si>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</si>
  <si>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</si>
  <si>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</si>
  <si>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</si>
  <si>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</si>
  <si>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</si>
  <si>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</si>
  <si>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</si>
  <si>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</si>
  <si>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</si>
  <si>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</si>
  <si>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</si>
  <si>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</si>
  <si>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</si>
  <si>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</si>
  <si>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</si>
  <si>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</si>
  <si>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</si>
  <si>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</si>
  <si>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</si>
  <si>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</si>
  <si>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</si>
  <si>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</si>
  <si>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</si>
  <si>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</si>
  <si>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</si>
  <si>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</si>
  <si>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</si>
  <si>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</si>
  <si>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</si>
  <si>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</si>
  <si>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</si>
  <si>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</si>
  <si>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</si>
  <si>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</si>
  <si>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</si>
  <si>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</si>
  <si>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</si>
  <si>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</si>
  <si>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</si>
  <si>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</si>
  <si>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</si>
  <si>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</si>
  <si>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</si>
  <si>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</si>
  <si>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</si>
  <si>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</si>
  <si>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</si>
  <si>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</si>
  <si>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</si>
  <si>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</si>
  <si>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</si>
  <si>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</si>
  <si>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</si>
  <si>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</si>
  <si>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</si>
  <si>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</si>
  <si>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</si>
  <si>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</si>
  <si>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</si>
  <si>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</si>
  <si>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</si>
  <si>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</si>
  <si>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</si>
  <si>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</si>
  <si>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</si>
  <si>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</si>
  <si>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</si>
  <si>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</si>
  <si>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</si>
  <si>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</si>
  <si>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</si>
  <si>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</si>
  <si>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</si>
  <si>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</si>
  <si>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</si>
  <si>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</si>
  <si>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</si>
  <si>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</si>
  <si>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</si>
  <si>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</si>
  <si>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</si>
  <si>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</si>
  <si>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</si>
  <si>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</si>
  <si>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</si>
  <si>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</si>
  <si>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</si>
  <si>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</si>
  <si>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</si>
  <si>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</si>
  <si>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</si>
  <si>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</si>
  <si>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</si>
  <si>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</si>
  <si>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</si>
  <si>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</si>
  <si>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</si>
  <si>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</si>
  <si>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</si>
  <si>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</si>
  <si>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</si>
  <si>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</si>
  <si>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</si>
  <si>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</si>
  <si>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</si>
  <si>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</si>
  <si>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</si>
  <si>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</si>
  <si>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</si>
  <si>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</si>
  <si>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</si>
  <si>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</si>
  <si>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</si>
  <si>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</si>
  <si>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</si>
  <si>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</si>
  <si>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</si>
  <si>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</si>
  <si>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</si>
  <si>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</si>
  <si>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</si>
  <si>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</si>
  <si>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</si>
  <si>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</si>
  <si>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</si>
  <si>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</si>
  <si>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</si>
  <si>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</si>
  <si>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</si>
  <si>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</si>
  <si>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</si>
  <si>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</si>
  <si>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</si>
  <si>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</si>
  <si>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</si>
  <si>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</si>
  <si>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</si>
  <si>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</si>
  <si>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</si>
  <si>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</si>
  <si>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</si>
  <si>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</si>
  <si>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</si>
  <si>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</si>
  <si>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</si>
  <si>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</si>
  <si>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</si>
  <si>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</si>
  <si>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</si>
  <si>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</si>
  <si>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</si>
  <si>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</si>
  <si>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</si>
  <si>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</si>
  <si>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</si>
  <si>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</si>
  <si>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</si>
  <si>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</si>
  <si>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</si>
  <si>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</si>
  <si>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</si>
  <si>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</si>
  <si>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</si>
  <si>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</si>
  <si>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</si>
  <si>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</si>
  <si>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</si>
  <si>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</si>
  <si>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</si>
  <si>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</si>
  <si>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</si>
  <si>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</si>
  <si>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</si>
  <si>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</si>
  <si>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</si>
  <si>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</si>
  <si>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</si>
  <si>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</si>
  <si>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</si>
  <si>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</si>
  <si>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</si>
  <si>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</si>
  <si>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</si>
  <si>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</si>
  <si>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</si>
  <si>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</si>
  <si>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</si>
  <si>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</si>
  <si>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</si>
  <si>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</si>
  <si>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</si>
  <si>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</si>
  <si>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</si>
  <si>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</si>
  <si>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</si>
  <si>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</si>
  <si>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</si>
  <si>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</si>
  <si>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</si>
  <si>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</si>
  <si>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</si>
  <si>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</si>
  <si>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</si>
  <si>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</si>
  <si>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</si>
  <si>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</si>
  <si>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</si>
  <si>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</si>
  <si>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</si>
  <si>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</si>
  <si>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</si>
  <si>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</si>
  <si>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</si>
  <si>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</si>
  <si>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</si>
  <si>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</si>
  <si>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</si>
  <si>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</si>
  <si>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</si>
  <si>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</si>
  <si>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</si>
  <si>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</si>
  <si>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</si>
  <si>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</si>
  <si>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</si>
  <si>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</si>
  <si>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</si>
  <si>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</si>
  <si>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</si>
  <si>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</si>
  <si>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</si>
  <si>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</si>
  <si>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</si>
  <si>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</si>
  <si>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</si>
  <si>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</si>
  <si>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</si>
  <si>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</si>
  <si>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</si>
  <si>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</si>
  <si>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</si>
  <si>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</si>
  <si>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</si>
  <si>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</si>
  <si>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</si>
  <si>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</si>
  <si>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</si>
  <si>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</si>
  <si>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</si>
  <si>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</si>
  <si>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</si>
  <si>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</si>
  <si>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</si>
  <si>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</si>
  <si>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</si>
  <si>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</si>
  <si>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</si>
  <si>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</si>
  <si>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</si>
  <si>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</si>
  <si>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</si>
  <si>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</si>
  <si>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</si>
  <si>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</si>
  <si>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</si>
  <si>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</si>
  <si>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</si>
  <si>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</si>
  <si>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</si>
  <si>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</si>
  <si>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</si>
  <si>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</si>
  <si>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</si>
  <si>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</si>
  <si>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</si>
  <si>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</si>
  <si>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</si>
  <si>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</si>
  <si>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</si>
  <si>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</si>
  <si>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</si>
  <si>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</si>
  <si>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</si>
  <si>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</si>
  <si>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</si>
  <si>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</si>
  <si>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</si>
  <si>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</si>
  <si>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</si>
  <si>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</si>
  <si>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</si>
  <si>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</si>
  <si>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</si>
  <si>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</si>
  <si>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</si>
  <si>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</si>
  <si>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</si>
  <si>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</si>
  <si>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</si>
  <si>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</si>
  <si>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</si>
  <si>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</si>
  <si>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</si>
  <si>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</si>
  <si>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</si>
  <si>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</si>
  <si>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</si>
  <si>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</si>
  <si>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</si>
  <si>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</si>
  <si>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</si>
  <si>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</si>
  <si>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</si>
  <si>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</si>
  <si>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</si>
  <si>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</si>
  <si>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</si>
  <si>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</si>
  <si>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</si>
  <si>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</si>
  <si>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</si>
  <si>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</si>
  <si>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</si>
  <si>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</si>
  <si>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</si>
  <si>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</si>
  <si>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</si>
  <si>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</si>
  <si>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</si>
  <si>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</si>
  <si>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</si>
  <si>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</si>
  <si>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</si>
  <si>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</si>
  <si>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</si>
  <si>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</si>
  <si>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</si>
  <si>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</si>
  <si>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</si>
  <si>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</si>
  <si>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</si>
  <si>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</si>
  <si>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</si>
  <si>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</si>
  <si>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</si>
  <si>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</si>
  <si>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</si>
  <si>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</si>
  <si>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</si>
  <si>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</si>
  <si>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</si>
  <si>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</si>
  <si>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</si>
  <si>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</si>
  <si>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</si>
  <si>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</si>
  <si>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</si>
  <si>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</si>
  <si>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</si>
  <si>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</si>
  <si>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</si>
  <si>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</si>
  <si>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</si>
  <si>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</si>
  <si>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</si>
  <si>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</si>
  <si>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</si>
  <si>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</si>
  <si>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</si>
  <si>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</si>
  <si>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</si>
  <si>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</si>
  <si>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</si>
  <si>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</si>
  <si>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</si>
  <si>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</si>
  <si>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</si>
  <si>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</si>
  <si>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</si>
  <si>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</si>
  <si>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</si>
  <si>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</si>
  <si>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</si>
  <si>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</si>
  <si>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</si>
  <si>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</si>
  <si>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</si>
  <si>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</si>
  <si>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</si>
  <si>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</si>
  <si>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</si>
  <si>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</si>
  <si>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</si>
  <si>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</si>
  <si>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</si>
  <si>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</si>
  <si>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</si>
  <si>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</si>
  <si>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</si>
  <si>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</si>
  <si>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</si>
  <si>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</si>
  <si>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</si>
  <si>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</si>
  <si>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</si>
  <si>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</si>
  <si>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</si>
  <si>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</si>
  <si>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</si>
  <si>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</si>
  <si>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</si>
  <si>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</si>
  <si>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</si>
  <si>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</si>
  <si>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</si>
  <si>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</si>
  <si>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</si>
  <si>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</si>
  <si>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</si>
  <si>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</si>
  <si>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</si>
  <si>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</si>
  <si>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</si>
  <si>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</si>
  <si>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</si>
  <si>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</si>
  <si>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</si>
  <si>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</si>
  <si>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</si>
  <si>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</si>
  <si>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</si>
  <si>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</si>
  <si>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</si>
  <si>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</si>
  <si>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</si>
  <si>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</si>
  <si>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</si>
  <si>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</si>
  <si>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</si>
  <si>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</si>
  <si>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</si>
  <si>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</si>
  <si>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</si>
  <si>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</si>
  <si>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</si>
  <si>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</si>
  <si>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</si>
  <si>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</si>
  <si>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</si>
  <si>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</si>
  <si>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</si>
  <si>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</si>
  <si>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</si>
  <si>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</si>
  <si>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</si>
  <si>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</si>
  <si>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</si>
  <si>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</si>
  <si>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</si>
  <si>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</si>
  <si>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</si>
  <si>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</si>
  <si>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</si>
  <si>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</si>
  <si>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</si>
  <si>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</si>
  <si>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</si>
  <si>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</si>
  <si>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</si>
  <si>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</si>
  <si>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</si>
  <si>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</si>
  <si>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</si>
  <si>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</si>
  <si>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</si>
  <si>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</si>
  <si>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</si>
  <si>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</si>
  <si>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</si>
  <si>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</si>
  <si>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</si>
  <si>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</si>
  <si>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</si>
  <si>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</si>
  <si>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</si>
  <si>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</si>
  <si>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</si>
  <si>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</si>
  <si>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</si>
  <si>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</si>
  <si>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</si>
  <si>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</si>
  <si>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</si>
  <si>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</si>
  <si>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</si>
  <si>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</si>
  <si>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</si>
  <si>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</si>
  <si>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</si>
  <si>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</si>
  <si>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</si>
  <si>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</si>
  <si>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</si>
  <si>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</si>
  <si>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</si>
  <si>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</si>
  <si>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</si>
  <si>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</si>
  <si>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</si>
  <si>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</si>
  <si>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</si>
  <si>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</si>
  <si>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</si>
  <si>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</si>
  <si>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</si>
  <si>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</si>
  <si>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</si>
  <si>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</si>
  <si>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</si>
  <si>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</si>
  <si>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</si>
  <si>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</si>
  <si>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</si>
  <si>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</si>
  <si>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</si>
  <si>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</si>
  <si>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</si>
  <si>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</si>
  <si>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</si>
  <si>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</si>
  <si>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</si>
  <si>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</si>
  <si>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</si>
  <si>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</si>
  <si>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</si>
  <si>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</si>
  <si>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</si>
  <si>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</si>
  <si>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</si>
  <si>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</si>
  <si>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</si>
  <si>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</si>
  <si>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</si>
  <si>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</si>
  <si>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</si>
  <si>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</si>
  <si>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</si>
  <si>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</si>
  <si>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</si>
  <si>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</si>
  <si>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</si>
  <si>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</si>
  <si>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</si>
  <si>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</si>
  <si>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</si>
  <si>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</si>
  <si>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</si>
  <si>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</si>
  <si>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</si>
  <si>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</si>
  <si>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</si>
  <si>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</si>
  <si>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</si>
  <si>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</si>
  <si>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</si>
  <si>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</si>
  <si>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</si>
  <si>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</si>
  <si>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</si>
  <si>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</si>
  <si>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</si>
  <si>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</si>
  <si>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</si>
  <si>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</si>
  <si>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</si>
  <si>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</si>
  <si>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</si>
  <si>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</si>
  <si>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</si>
  <si>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</si>
  <si>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</si>
  <si>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</si>
  <si>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</si>
  <si>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</si>
  <si>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</si>
  <si>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</si>
  <si>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</si>
  <si>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</si>
  <si>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</si>
  <si>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</si>
  <si>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</si>
  <si>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</si>
  <si>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</si>
  <si>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</si>
  <si>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</si>
  <si>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</si>
  <si>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</si>
  <si>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</si>
  <si>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</si>
  <si>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</si>
  <si>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</si>
  <si>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</si>
  <si>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</si>
  <si>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</si>
  <si>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</si>
  <si>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</si>
  <si>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</si>
  <si>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</si>
  <si>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</si>
  <si>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</si>
  <si>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</si>
  <si>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</si>
  <si>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</si>
  <si>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</si>
  <si>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</si>
  <si>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</si>
  <si>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</si>
  <si>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</si>
  <si>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</si>
  <si>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</si>
  <si>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</si>
  <si>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</si>
  <si>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</si>
  <si>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</si>
  <si>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</si>
  <si>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</si>
  <si>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</si>
  <si>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</si>
  <si>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</si>
  <si>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</si>
  <si>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</si>
  <si>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</si>
  <si>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</si>
  <si>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</si>
  <si>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</si>
  <si>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</si>
  <si>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</si>
  <si>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</si>
  <si>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</si>
  <si>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</si>
  <si>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</si>
  <si>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</si>
  <si>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</si>
  <si>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</si>
  <si>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</si>
  <si>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</si>
  <si>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</si>
  <si>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</si>
  <si>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</si>
  <si>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</si>
  <si>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</si>
  <si>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</si>
  <si>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</si>
  <si>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</si>
  <si>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</si>
  <si>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</si>
  <si>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</si>
  <si>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</si>
  <si>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</si>
  <si>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</si>
  <si>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</si>
  <si>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</si>
  <si>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</si>
  <si>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</si>
  <si>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</si>
  <si>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</si>
  <si>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</si>
  <si>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</si>
  <si>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</si>
  <si>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</si>
  <si>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</si>
  <si>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</si>
  <si>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</si>
  <si>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</si>
  <si>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</si>
  <si>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</si>
  <si>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</si>
  <si>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</si>
  <si>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</si>
  <si>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</si>
  <si>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</si>
  <si>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</si>
  <si>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</si>
  <si>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</si>
  <si>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</si>
  <si>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</si>
  <si>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</si>
  <si>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</si>
  <si>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</si>
  <si>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</si>
  <si>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</si>
  <si>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</si>
  <si>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</si>
  <si>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</si>
  <si>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</si>
  <si>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</si>
  <si>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</si>
  <si>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</si>
  <si>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</si>
  <si>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</si>
  <si>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</si>
  <si>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</si>
  <si>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</si>
  <si>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</si>
  <si>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</si>
  <si>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</si>
  <si>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</si>
  <si>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</si>
  <si>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</si>
  <si>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</si>
  <si>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</si>
  <si>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</si>
  <si>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</si>
  <si>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</si>
  <si>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</si>
  <si>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</si>
  <si>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</si>
  <si>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</si>
  <si>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</si>
  <si>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</si>
  <si>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</si>
  <si>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</si>
  <si>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</si>
  <si>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</si>
  <si>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</si>
  <si>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</si>
  <si>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</si>
  <si>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</si>
  <si>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</si>
  <si>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</si>
  <si>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</si>
  <si>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</si>
  <si>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</si>
  <si>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</si>
  <si>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</si>
  <si>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</si>
  <si>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</si>
  <si>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</si>
  <si>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</si>
  <si>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</si>
  <si>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</si>
  <si>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</si>
  <si>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</si>
  <si>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</si>
  <si>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</si>
  <si>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</si>
  <si>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</si>
  <si>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</si>
  <si>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</si>
  <si>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</si>
  <si>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</si>
  <si>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</si>
  <si>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</si>
  <si>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</si>
  <si>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</si>
  <si>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</si>
  <si>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</si>
  <si>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</si>
  <si>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</si>
  <si>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</si>
  <si>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</si>
  <si>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</si>
  <si>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</si>
  <si>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</si>
  <si>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</si>
  <si>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</si>
  <si>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</si>
  <si>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</si>
  <si>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</si>
  <si>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</si>
  <si>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</si>
  <si>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</si>
  <si>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</si>
  <si>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</si>
  <si>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</si>
  <si>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</si>
  <si>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</si>
  <si>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</si>
  <si>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</si>
  <si>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</si>
  <si>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</si>
  <si>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</si>
  <si>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</si>
  <si>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</si>
  <si>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</si>
  <si>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</si>
  <si>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</si>
  <si>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</si>
  <si>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</si>
  <si>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</si>
  <si>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</si>
  <si>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</si>
  <si>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</si>
  <si>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</si>
  <si>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</si>
  <si>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</si>
  <si>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</si>
  <si>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</si>
  <si>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</si>
  <si>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</si>
  <si>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</si>
  <si>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</si>
  <si>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</si>
  <si>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</si>
  <si>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</si>
  <si>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</si>
  <si>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</si>
  <si>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</si>
  <si>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</si>
  <si>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</si>
  <si>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</si>
  <si>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</si>
  <si>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</si>
  <si>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</si>
  <si>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</si>
  <si>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</si>
  <si>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</si>
  <si>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</si>
  <si>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</si>
  <si>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</si>
  <si>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</si>
  <si>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</si>
  <si>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</si>
  <si>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</si>
  <si>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</si>
  <si>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</si>
  <si>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</si>
  <si>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</si>
  <si>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</si>
  <si>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</si>
  <si>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</si>
  <si>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</si>
  <si>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</si>
  <si>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</si>
  <si>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</si>
  <si>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</si>
  <si>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</si>
  <si>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</si>
  <si>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</si>
  <si>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</si>
  <si>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</si>
  <si>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</si>
  <si>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</si>
  <si>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</si>
  <si>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</si>
  <si>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</si>
  <si>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</si>
  <si>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</si>
  <si>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</si>
  <si>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</si>
  <si>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</si>
  <si>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</si>
  <si>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</si>
  <si>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</si>
  <si>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</si>
  <si>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</si>
  <si>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</si>
  <si>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</si>
  <si>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</si>
  <si>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</si>
  <si>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</si>
  <si>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</si>
  <si>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</si>
  <si>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</si>
  <si>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</si>
  <si>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</si>
  <si>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</si>
  <si>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</si>
  <si>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</si>
  <si>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</si>
  <si>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</si>
  <si>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</si>
  <si>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</si>
  <si>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</si>
  <si>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</si>
  <si>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</si>
  <si>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</si>
  <si>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</si>
  <si>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</si>
  <si>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</si>
  <si>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</si>
  <si>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</si>
  <si>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</si>
  <si>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</si>
  <si>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</si>
  <si>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</si>
  <si>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</si>
  <si>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</si>
  <si>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</si>
  <si>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</si>
  <si>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</si>
  <si>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</si>
  <si>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</si>
  <si>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</si>
  <si>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</si>
  <si>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</si>
  <si>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</si>
  <si>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</si>
  <si>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</si>
  <si>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</si>
  <si>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</si>
  <si>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</si>
  <si>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</si>
  <si>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</si>
  <si>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</si>
  <si>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</si>
  <si>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</si>
  <si>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</si>
  <si>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</si>
  <si>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</si>
  <si>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</si>
  <si>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</si>
  <si>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</si>
  <si>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</si>
  <si>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</si>
  <si>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</si>
  <si>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</si>
  <si>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</si>
  <si>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</si>
  <si>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</si>
  <si>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</si>
  <si>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</si>
  <si>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</si>
  <si>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</si>
  <si>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</si>
  <si>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</si>
  <si>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</si>
  <si>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</si>
  <si>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</si>
  <si>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</si>
  <si>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</si>
  <si>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</si>
  <si>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</si>
  <si>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</si>
  <si>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</si>
  <si>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</si>
  <si>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</si>
  <si>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</si>
  <si>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</si>
  <si>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</si>
  <si>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</si>
  <si>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</si>
  <si>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</si>
  <si>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</si>
  <si>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</si>
  <si>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</si>
  <si>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</si>
  <si>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</si>
  <si>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</si>
  <si>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</si>
  <si>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</si>
  <si>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</si>
  <si>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</si>
  <si>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</si>
  <si>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</si>
  <si>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</si>
  <si>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</si>
  <si>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</si>
  <si>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</si>
  <si>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</si>
  <si>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</si>
  <si>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</si>
  <si>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</si>
  <si>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</si>
  <si>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</si>
  <si>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</si>
  <si>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</si>
  <si>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</si>
  <si>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</si>
  <si>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</si>
  <si>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</si>
  <si>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</si>
  <si>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</si>
  <si>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</si>
  <si>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</si>
  <si>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</si>
  <si>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</si>
  <si>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</si>
  <si>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</si>
  <si>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</si>
  <si>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</si>
  <si>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</si>
  <si>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</si>
  <si>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</si>
  <si>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</si>
  <si>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</si>
  <si>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</si>
  <si>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</si>
  <si>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</si>
  <si>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</si>
  <si>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</si>
  <si>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</si>
  <si>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</si>
  <si>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</si>
  <si>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</si>
  <si>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</si>
  <si>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</si>
  <si>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</si>
  <si>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</si>
  <si>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</si>
  <si>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</si>
  <si>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</si>
  <si>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</si>
  <si>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</si>
  <si>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</si>
  <si>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</si>
  <si>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</si>
  <si>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</si>
  <si>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</si>
  <si>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</si>
  <si>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</si>
  <si>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</si>
  <si>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</si>
  <si>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</si>
  <si>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</si>
  <si>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</si>
  <si>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</si>
  <si>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</si>
  <si>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</si>
  <si>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</si>
  <si>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</si>
  <si>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</si>
  <si>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</si>
  <si>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</si>
  <si>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</si>
  <si>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</si>
  <si>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</si>
  <si>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</si>
  <si>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</si>
  <si>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</si>
  <si>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</si>
  <si>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</si>
  <si>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</si>
  <si>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</si>
  <si>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</si>
  <si>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</si>
  <si>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</si>
  <si>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</si>
  <si>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</si>
  <si>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</si>
  <si>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</si>
  <si>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</si>
  <si>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</si>
  <si>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</si>
  <si>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</si>
  <si>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</si>
  <si>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</si>
  <si>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</si>
  <si>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</si>
  <si>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</si>
  <si>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</si>
  <si>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</si>
  <si>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</si>
  <si>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</si>
  <si>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</si>
  <si>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</si>
  <si>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</si>
  <si>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</si>
  <si>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</si>
  <si>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</si>
  <si>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</si>
  <si>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</si>
  <si>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</si>
  <si>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</si>
  <si>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</si>
  <si>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</si>
  <si>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</si>
  <si>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</si>
  <si>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</si>
  <si>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</si>
  <si>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</si>
  <si>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</si>
  <si>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</si>
  <si>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</si>
  <si>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</si>
  <si>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</si>
  <si>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</si>
  <si>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</si>
  <si>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</si>
  <si>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</si>
  <si>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</si>
  <si>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</si>
  <si>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</si>
  <si>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</si>
  <si>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</si>
  <si>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</si>
  <si>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</si>
  <si>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</si>
  <si>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</si>
  <si>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</si>
  <si>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</si>
  <si>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</si>
  <si>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</si>
  <si>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</si>
  <si>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</si>
  <si>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</si>
  <si>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</si>
  <si>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</si>
  <si>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</si>
  <si>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</si>
  <si>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</si>
  <si>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</si>
  <si>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</si>
  <si>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</si>
  <si>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</si>
  <si>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</si>
  <si>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</si>
  <si>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</si>
  <si>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</si>
  <si>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</si>
  <si>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</si>
  <si>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</si>
  <si>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</si>
  <si>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</si>
  <si>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</si>
  <si>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</si>
  <si>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</si>
  <si>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</si>
  <si>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</si>
  <si>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</si>
  <si>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</si>
  <si>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</si>
  <si>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</si>
  <si>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</si>
  <si>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</si>
  <si>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</si>
  <si>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</si>
  <si>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</si>
  <si>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</si>
  <si>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</si>
  <si>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</si>
  <si>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</si>
  <si>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</si>
  <si>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</si>
  <si>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</si>
  <si>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</si>
  <si>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</si>
  <si>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</si>
  <si>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</si>
  <si>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</si>
  <si>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</si>
  <si>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</si>
  <si>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</si>
  <si>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</si>
  <si>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</si>
  <si>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</si>
  <si>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</si>
  <si>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</si>
  <si>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</si>
  <si>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</si>
  <si>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</si>
  <si>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</si>
  <si>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</si>
  <si>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</si>
  <si>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</si>
  <si>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</si>
  <si>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</si>
  <si>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</si>
  <si>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</si>
  <si>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</si>
  <si>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</si>
  <si>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</si>
  <si>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</si>
  <si>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</si>
  <si>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</si>
  <si>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</si>
  <si>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</si>
  <si>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</si>
  <si>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</si>
  <si>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</si>
  <si>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</si>
  <si>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</si>
  <si>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</si>
  <si>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</si>
  <si>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</si>
  <si>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</si>
  <si>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</si>
  <si>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</si>
  <si>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</si>
  <si>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</si>
  <si>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</si>
  <si>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</si>
  <si>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</si>
  <si>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</si>
  <si>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</si>
  <si>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</si>
  <si>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</si>
  <si>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</si>
  <si>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</si>
  <si>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</si>
  <si>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</si>
  <si>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</si>
  <si>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</si>
  <si>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</si>
  <si>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</si>
  <si>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</si>
  <si>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</si>
  <si>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</si>
  <si>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</si>
  <si>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</si>
  <si>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</si>
  <si>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</si>
  <si>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</si>
  <si>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</si>
  <si>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</si>
  <si>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</si>
  <si>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</si>
  <si>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</si>
  <si>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</si>
  <si>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</si>
  <si>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</si>
  <si>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</si>
  <si>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</si>
  <si>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</si>
  <si>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</si>
  <si>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</si>
  <si>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</si>
  <si>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</si>
  <si>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</si>
  <si>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</si>
  <si>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</si>
  <si>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</si>
  <si>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</si>
  <si>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</si>
  <si>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</si>
  <si>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</si>
  <si>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</si>
  <si>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</si>
  <si>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</si>
  <si>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</si>
  <si>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</si>
  <si>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</si>
  <si>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</si>
  <si>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</si>
  <si>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</si>
  <si>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</si>
  <si>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</si>
  <si>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</si>
  <si>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</si>
  <si>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</si>
  <si>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</si>
  <si>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</si>
  <si>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</si>
  <si>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</si>
  <si>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</si>
  <si>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</si>
  <si>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</si>
  <si>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</si>
  <si>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</si>
  <si>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</si>
  <si>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</si>
  <si>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</si>
  <si>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</si>
  <si>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</si>
  <si>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</si>
  <si>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</si>
  <si>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</si>
  <si>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</si>
  <si>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</si>
  <si>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</si>
  <si>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</si>
  <si>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</si>
  <si>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</si>
  <si>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</si>
  <si>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</si>
  <si>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</si>
  <si>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</si>
  <si>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</si>
  <si>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</si>
  <si>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</si>
  <si>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</si>
  <si>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</si>
  <si>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</si>
  <si>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</si>
  <si>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</si>
  <si>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</si>
  <si>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</si>
  <si>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</si>
  <si>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</si>
  <si>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</si>
  <si>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</si>
  <si>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</si>
  <si>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</si>
  <si>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</si>
  <si>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</si>
  <si>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</si>
  <si>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</si>
  <si>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</si>
  <si>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</si>
  <si>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</si>
  <si>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</si>
  <si>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</si>
  <si>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</si>
  <si>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</si>
  <si>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</si>
  <si>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</si>
  <si>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</si>
  <si>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</si>
  <si>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</si>
  <si>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</si>
  <si>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</si>
  <si>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</si>
  <si>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</si>
  <si>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</si>
  <si>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</si>
  <si>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</si>
  <si>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</si>
  <si>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</si>
  <si>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</si>
  <si>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</si>
  <si>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</si>
  <si>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</si>
  <si>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</si>
  <si>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</si>
  <si>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</si>
  <si>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</si>
  <si>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</si>
  <si>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</si>
  <si>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</si>
  <si>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</si>
  <si>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</si>
  <si>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</si>
  <si>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</si>
  <si>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</si>
  <si>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</si>
  <si>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</si>
  <si>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</si>
  <si>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</si>
  <si>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</si>
  <si>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</si>
  <si>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</si>
  <si>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</si>
  <si>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</si>
  <si>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</si>
  <si>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</si>
  <si>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</si>
  <si>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</si>
  <si>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</si>
  <si>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</si>
  <si>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</si>
  <si>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</si>
  <si>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</si>
  <si>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</si>
  <si>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</si>
  <si>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</si>
  <si>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</si>
  <si>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</si>
  <si>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</si>
  <si>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</si>
  <si>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</si>
  <si>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</si>
  <si>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</si>
  <si>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</si>
  <si>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</si>
  <si>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</si>
  <si>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</si>
  <si>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</si>
  <si>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</si>
  <si>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</si>
  <si>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</si>
  <si>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</si>
  <si>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</si>
  <si>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</si>
  <si>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</si>
  <si>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</si>
  <si>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</si>
  <si>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</si>
  <si>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</si>
  <si>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</si>
  <si>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</si>
  <si>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</si>
  <si>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</si>
  <si>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</si>
  <si>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</si>
  <si>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</si>
  <si>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</si>
  <si>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</si>
  <si>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</si>
  <si>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</si>
  <si>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</si>
  <si>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</si>
  <si>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</si>
  <si>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</si>
  <si>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</si>
  <si>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</si>
  <si>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</si>
  <si>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</si>
  <si>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</si>
  <si>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</si>
  <si>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</si>
  <si>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</si>
  <si>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</si>
  <si>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</si>
  <si>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</si>
  <si>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</si>
  <si>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</si>
  <si>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</si>
  <si>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</si>
  <si>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</si>
  <si>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</si>
  <si>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</si>
  <si>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</si>
  <si>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</si>
  <si>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</si>
  <si>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</si>
  <si>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</si>
  <si>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</si>
  <si>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</si>
  <si>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</si>
  <si>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</si>
  <si>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</si>
  <si>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</si>
  <si>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</si>
  <si>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</si>
  <si>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</si>
  <si>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</si>
  <si>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</si>
  <si>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</si>
  <si>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</si>
  <si>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</si>
  <si>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</si>
  <si>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</si>
  <si>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</si>
  <si>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</si>
  <si>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</si>
  <si>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</si>
  <si>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</si>
  <si>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</si>
  <si>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</si>
  <si>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</si>
  <si>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</si>
  <si>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</si>
  <si>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</si>
  <si>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</si>
  <si>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</si>
  <si>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</si>
  <si>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</si>
  <si>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</si>
  <si>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</si>
  <si>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</si>
  <si>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</si>
  <si>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</si>
  <si>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</si>
  <si>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</si>
  <si>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</si>
  <si>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</si>
  <si>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</si>
  <si>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</si>
  <si>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</si>
  <si>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</si>
  <si>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</si>
  <si>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</si>
  <si>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</si>
  <si>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</si>
  <si>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</si>
  <si>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</si>
  <si>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</si>
  <si>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</si>
  <si>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</si>
  <si>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</si>
  <si>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</si>
  <si>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</si>
  <si>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</si>
  <si>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</si>
  <si>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</si>
  <si>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</si>
  <si>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</si>
  <si>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</si>
  <si>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</si>
  <si>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</si>
  <si>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</si>
  <si>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</si>
  <si>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</si>
  <si>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</si>
  <si>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</si>
  <si>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</si>
  <si>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</si>
  <si>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</si>
  <si>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</si>
  <si>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</si>
  <si>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</si>
  <si>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</si>
  <si>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</si>
  <si>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</si>
  <si>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</si>
  <si>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</si>
  <si>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</si>
  <si>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</si>
  <si>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</si>
  <si>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</si>
  <si>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</si>
  <si>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</si>
  <si>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</si>
  <si>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</si>
  <si>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</si>
  <si>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</si>
  <si>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</si>
  <si>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</si>
  <si>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</si>
  <si>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</si>
  <si>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</si>
  <si>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</si>
  <si>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</si>
  <si>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</si>
  <si>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</si>
  <si>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</si>
  <si>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</si>
  <si>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</si>
  <si>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</si>
  <si>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</si>
  <si>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</si>
  <si>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</si>
  <si>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</si>
  <si>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</si>
  <si>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</si>
  <si>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</si>
  <si>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</si>
  <si>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</si>
  <si>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</si>
  <si>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</si>
  <si>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</si>
  <si>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</si>
  <si>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</si>
  <si>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</si>
  <si>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</si>
  <si>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</si>
  <si>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</si>
  <si>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</si>
  <si>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</si>
  <si>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</si>
  <si>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</si>
  <si>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</si>
  <si>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</si>
  <si>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</si>
  <si>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</si>
  <si>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</si>
  <si>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</si>
  <si>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</si>
  <si>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</si>
  <si>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</si>
  <si>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</si>
  <si>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</si>
  <si>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</si>
  <si>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</si>
  <si>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</si>
  <si>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</si>
  <si>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</si>
  <si>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</si>
  <si>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</si>
  <si>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</si>
  <si>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</si>
  <si>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</si>
  <si>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</si>
  <si>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</si>
  <si>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</si>
  <si>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</si>
  <si>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</si>
  <si>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</si>
  <si>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</si>
  <si>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</si>
  <si>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</si>
  <si>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</si>
  <si>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</si>
  <si>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</si>
  <si>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</si>
  <si>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</si>
  <si>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</si>
  <si>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</si>
  <si>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</si>
  <si>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</si>
  <si>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</si>
  <si>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</si>
  <si>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</si>
  <si>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</si>
  <si>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</si>
  <si>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</si>
  <si>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</si>
  <si>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</si>
  <si>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</si>
  <si>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</si>
  <si>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</si>
  <si>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</si>
  <si>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</si>
  <si>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</si>
  <si>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</si>
  <si>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</si>
  <si>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</si>
  <si>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</si>
  <si>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</si>
  <si>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</si>
  <si>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</si>
  <si>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</si>
  <si>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</si>
  <si>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</si>
  <si>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</si>
  <si>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</si>
  <si>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</si>
  <si>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</si>
  <si>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</si>
  <si>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</si>
  <si>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</si>
  <si>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</si>
  <si>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</si>
  <si>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</si>
  <si>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</si>
  <si>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</si>
  <si>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</si>
  <si>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</si>
  <si>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</si>
  <si>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</si>
  <si>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</si>
  <si>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</si>
  <si>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</si>
  <si>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</si>
  <si>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</si>
  <si>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</si>
  <si>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</si>
  <si>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</si>
  <si>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</si>
  <si>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</si>
  <si>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</si>
  <si>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</si>
  <si>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</si>
  <si>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</si>
  <si>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</si>
  <si>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</si>
  <si>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</si>
  <si>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</si>
  <si>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</si>
  <si>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</si>
  <si>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</si>
  <si>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</si>
  <si>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</si>
  <si>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</si>
  <si>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</si>
  <si>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</si>
  <si>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</si>
  <si>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</si>
  <si>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</si>
  <si>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</si>
  <si>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</si>
  <si>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</si>
  <si>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</si>
  <si>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</si>
  <si>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</si>
  <si>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</si>
  <si>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</si>
  <si>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</si>
  <si>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</si>
  <si>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</si>
  <si>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</si>
  <si>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</si>
  <si>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</si>
  <si>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</si>
  <si>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</si>
  <si>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</si>
  <si>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</si>
  <si>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</si>
  <si>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</si>
  <si>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</si>
  <si>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</si>
  <si>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</si>
  <si>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</si>
  <si>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</si>
  <si>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</si>
  <si>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</si>
  <si>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</si>
  <si>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</si>
  <si>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</si>
  <si>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</si>
  <si>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</si>
  <si>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</si>
  <si>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</si>
  <si>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</si>
  <si>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</si>
  <si>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</si>
  <si>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</si>
  <si>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</si>
  <si>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</si>
  <si>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</si>
  <si>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</si>
  <si>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</si>
  <si>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</si>
  <si>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</si>
  <si>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</si>
  <si>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</si>
  <si>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</si>
  <si>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</si>
  <si>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</si>
  <si>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</si>
  <si>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</si>
  <si>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</si>
  <si>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</si>
  <si>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</si>
  <si>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</si>
  <si>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</si>
  <si>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</si>
  <si>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</si>
  <si>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</si>
  <si>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</si>
  <si>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</si>
  <si>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</si>
  <si>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</si>
  <si>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</si>
  <si>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</si>
  <si>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</si>
  <si>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</si>
  <si>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</si>
  <si>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</si>
  <si>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</si>
  <si>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</si>
  <si>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</si>
  <si>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</si>
  <si>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</si>
  <si>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</si>
  <si>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</si>
  <si>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</si>
  <si>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</si>
  <si>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</si>
  <si>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</si>
  <si>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</si>
  <si>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</si>
  <si>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</si>
  <si>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</si>
  <si>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</si>
  <si>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</si>
  <si>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</si>
  <si>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</si>
  <si>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</si>
  <si>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</si>
  <si>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</si>
  <si>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</si>
  <si>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</si>
  <si>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</si>
  <si>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</si>
  <si>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</si>
  <si>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</si>
  <si>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</si>
  <si>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</si>
  <si>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</si>
  <si>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</si>
  <si>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</si>
  <si>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</si>
  <si>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</si>
  <si>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</si>
  <si>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</si>
  <si>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</si>
  <si>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</si>
  <si>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</si>
  <si>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</si>
  <si>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</si>
  <si>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</si>
  <si>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</si>
  <si>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</si>
  <si>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</si>
  <si>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</si>
  <si>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</si>
  <si>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</si>
  <si>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</si>
  <si>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</si>
  <si>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</si>
  <si>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</si>
  <si>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</si>
  <si>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</si>
  <si>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</si>
  <si>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</si>
  <si>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</si>
  <si>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</si>
  <si>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</si>
  <si>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</si>
  <si>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</si>
  <si>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</si>
  <si>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</si>
  <si>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</si>
  <si>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</si>
  <si>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</si>
  <si>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</si>
  <si>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</si>
  <si>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</si>
  <si>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</si>
  <si>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</si>
  <si>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</si>
  <si>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</si>
  <si>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</si>
  <si>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</si>
  <si>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</si>
  <si>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</si>
  <si>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</si>
  <si>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</si>
  <si>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</si>
  <si>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</si>
  <si>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</si>
  <si>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</si>
  <si>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</si>
  <si>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</si>
  <si>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</si>
  <si>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</si>
  <si>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</si>
  <si>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</si>
  <si>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</si>
  <si>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</si>
  <si>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</si>
  <si>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</si>
  <si>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</si>
  <si>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</si>
  <si>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</si>
  <si>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</si>
  <si>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</si>
  <si>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</si>
  <si>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</si>
  <si>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</si>
  <si>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</si>
  <si>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</si>
  <si>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</si>
  <si>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</si>
  <si>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</si>
  <si>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</si>
  <si>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</si>
  <si>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</si>
  <si>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</si>
  <si>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</si>
  <si>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</si>
  <si>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</si>
  <si>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</si>
  <si>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</si>
  <si>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</si>
  <si>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</si>
  <si>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</si>
  <si>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</si>
  <si>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</si>
  <si>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</si>
  <si>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</si>
  <si>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</si>
  <si>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</si>
  <si>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</si>
  <si>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</si>
  <si>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</si>
  <si>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</si>
  <si>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</si>
  <si>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</si>
  <si>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</si>
  <si>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</si>
  <si>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</si>
  <si>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</si>
  <si>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</si>
  <si>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</si>
  <si>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</si>
  <si>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</si>
  <si>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</si>
  <si>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</si>
  <si>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</si>
  <si>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</si>
  <si>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</si>
  <si>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</si>
  <si>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</si>
  <si>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</si>
  <si>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</si>
  <si>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</si>
  <si>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</si>
  <si>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</si>
  <si>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</si>
  <si>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</si>
  <si>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</si>
  <si>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</si>
  <si>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</si>
  <si>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</si>
  <si>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</si>
  <si>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</si>
  <si>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</si>
  <si>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</si>
  <si>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</si>
  <si>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</si>
  <si>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</si>
  <si>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</si>
  <si>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</si>
  <si>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</si>
  <si>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</si>
  <si>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</si>
  <si>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</si>
  <si>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</si>
  <si>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</si>
  <si>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</si>
  <si>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</si>
  <si>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</si>
  <si>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</si>
  <si>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</si>
  <si>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</si>
  <si>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</si>
  <si>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</si>
  <si>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</si>
  <si>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</si>
  <si>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</si>
  <si>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</si>
  <si>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</si>
  <si>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</si>
  <si>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</si>
  <si>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</si>
  <si>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</si>
  <si>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</si>
  <si>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</si>
  <si>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</si>
  <si>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</si>
  <si>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</si>
  <si>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</si>
  <si>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</si>
  <si>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</si>
  <si>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</si>
  <si>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</si>
  <si>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</si>
  <si>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</si>
  <si>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</si>
  <si>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</si>
  <si>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</si>
  <si>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</si>
  <si>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</si>
  <si>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</si>
  <si>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</si>
  <si>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</si>
  <si>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</si>
  <si>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</si>
  <si>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</si>
  <si>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</si>
  <si>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</si>
  <si>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</si>
  <si>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</si>
  <si>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</si>
  <si>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</si>
  <si>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</si>
  <si>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</si>
  <si>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</si>
  <si>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</si>
  <si>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</si>
  <si>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</si>
  <si>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</si>
  <si>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</si>
  <si>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</si>
  <si>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</si>
  <si>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</si>
  <si>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</si>
  <si>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</si>
  <si>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</si>
  <si>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</si>
  <si>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</si>
  <si>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</si>
  <si>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</si>
  <si>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</si>
  <si>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</si>
  <si>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</si>
  <si>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</si>
  <si>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</si>
  <si>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</si>
  <si>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</si>
  <si>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</si>
  <si>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</si>
  <si>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</si>
  <si>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</si>
  <si>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</si>
  <si>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</si>
  <si>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</si>
  <si>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</si>
  <si>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</si>
  <si>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</si>
  <si>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</si>
  <si>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</si>
  <si>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</si>
  <si>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</si>
  <si>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</si>
  <si>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</si>
  <si>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</si>
  <si>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</si>
  <si>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</si>
  <si>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</si>
  <si>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</si>
  <si>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</si>
  <si>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</si>
  <si>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</si>
  <si>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</si>
  <si>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</si>
  <si>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</si>
  <si>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</si>
  <si>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</si>
  <si>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</si>
  <si>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</si>
  <si>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</si>
  <si>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</si>
  <si>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</si>
  <si>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</si>
  <si>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</si>
  <si>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</si>
  <si>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</si>
  <si>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</si>
  <si>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</si>
  <si>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</si>
  <si>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</si>
  <si>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</si>
  <si>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</si>
  <si>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</si>
  <si>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</si>
  <si>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</si>
  <si>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</si>
  <si>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</si>
  <si>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</si>
  <si>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</si>
  <si>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</si>
  <si>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</si>
  <si>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</si>
  <si>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</si>
  <si>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</si>
  <si>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</si>
  <si>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</si>
  <si>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</si>
  <si>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</si>
  <si>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</si>
  <si>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</si>
  <si>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</si>
  <si>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</si>
  <si>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</si>
  <si>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</si>
  <si>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</si>
  <si>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</si>
  <si>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</si>
  <si>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</si>
  <si>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</si>
  <si>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</si>
  <si>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</si>
  <si>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</si>
  <si>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</si>
  <si>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</si>
  <si>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</si>
  <si>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</si>
  <si>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</si>
  <si>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</si>
  <si>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</si>
  <si>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</si>
  <si>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</si>
  <si>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</si>
  <si>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</si>
  <si>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</si>
  <si>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</si>
  <si>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</si>
  <si>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</si>
  <si>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</si>
  <si>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</si>
  <si>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</si>
  <si>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</si>
  <si>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</si>
  <si>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</si>
  <si>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</si>
  <si>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</si>
  <si>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</si>
  <si>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</si>
  <si>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</si>
  <si>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</si>
  <si>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</si>
  <si>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</si>
  <si>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</si>
  <si>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</si>
  <si>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</si>
  <si>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</si>
  <si>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</si>
  <si>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</si>
  <si>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</si>
  <si>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</si>
  <si>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</si>
  <si>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</si>
  <si>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</si>
  <si>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</si>
  <si>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</si>
  <si>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</si>
  <si>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</si>
  <si>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</si>
  <si>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</si>
  <si>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</si>
  <si>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</si>
  <si>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</si>
  <si>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</si>
  <si>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</si>
  <si>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</si>
  <si>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</si>
  <si>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</si>
  <si>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</si>
  <si>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</si>
  <si>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</si>
  <si>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</si>
  <si>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</si>
  <si>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</si>
  <si>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</si>
  <si>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</si>
  <si>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</si>
  <si>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</si>
  <si>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</si>
  <si>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</si>
  <si>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</si>
  <si>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</si>
  <si>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</si>
  <si>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</si>
  <si>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</si>
  <si>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</si>
  <si>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</si>
  <si>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</si>
  <si>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</si>
  <si>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</si>
  <si>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</si>
  <si>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</si>
  <si>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</si>
  <si>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</si>
  <si>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</si>
  <si>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</si>
  <si>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</si>
  <si>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</si>
  <si>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</si>
  <si>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</si>
  <si>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</si>
  <si>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</si>
  <si>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</si>
  <si>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</si>
  <si>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</si>
  <si>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</si>
  <si>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</si>
  <si>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</si>
  <si>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</si>
  <si>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</si>
  <si>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</si>
  <si>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</si>
  <si>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</si>
  <si>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</si>
  <si>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</si>
  <si>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</si>
  <si>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</si>
  <si>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</si>
  <si>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</si>
  <si>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</si>
  <si>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</si>
  <si>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</si>
  <si>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</si>
  <si>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</si>
  <si>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</si>
  <si>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</si>
  <si>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</si>
  <si>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</si>
  <si>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</si>
  <si>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</si>
  <si>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</si>
  <si>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</si>
  <si>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</si>
  <si>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</si>
  <si>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</si>
  <si>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</si>
  <si>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</si>
  <si>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</si>
  <si>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</si>
  <si>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</si>
  <si>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</si>
  <si>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</si>
  <si>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</si>
  <si>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</si>
  <si>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</si>
  <si>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</si>
  <si>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</si>
  <si>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</si>
  <si>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</si>
  <si>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</si>
  <si>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</si>
  <si>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</si>
  <si>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</si>
  <si>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</si>
  <si>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</si>
  <si>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</si>
  <si>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</si>
  <si>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</si>
  <si>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</si>
  <si>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</si>
  <si>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</si>
  <si>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</si>
  <si>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</si>
  <si>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</si>
  <si>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</si>
  <si>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</si>
  <si>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</si>
  <si>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</si>
  <si>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</si>
  <si>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</si>
  <si>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</si>
  <si>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</si>
  <si>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</si>
  <si>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</si>
  <si>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</si>
  <si>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</si>
  <si>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</si>
  <si>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</si>
  <si>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</si>
  <si>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</si>
  <si>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</si>
  <si>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</si>
  <si>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</si>
  <si>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</si>
  <si>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</si>
  <si>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</si>
  <si>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</si>
  <si>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</si>
  <si>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</si>
  <si>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</si>
  <si>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</si>
  <si>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</si>
  <si>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</si>
  <si>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</si>
  <si>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</si>
  <si>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</si>
  <si>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</si>
  <si>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</si>
  <si>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</si>
  <si>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</si>
  <si>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</si>
  <si>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</si>
  <si>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</si>
  <si>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</si>
  <si>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</si>
  <si>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</si>
  <si>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</si>
  <si>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</si>
  <si>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</si>
  <si>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</si>
  <si>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</si>
  <si>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</si>
  <si>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</si>
  <si>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</si>
  <si>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</si>
  <si>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</si>
  <si>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</si>
  <si>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</si>
  <si>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</si>
  <si>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</si>
  <si>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</si>
  <si>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</si>
  <si>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</si>
  <si>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</si>
  <si>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</si>
  <si>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</si>
  <si>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</si>
  <si>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</si>
  <si>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</si>
  <si>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</si>
  <si>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</si>
  <si>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</si>
  <si>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</si>
  <si>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</si>
  <si>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</si>
  <si>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</si>
  <si>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</si>
  <si>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</si>
  <si>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</si>
  <si>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</si>
  <si>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</si>
  <si>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</si>
  <si>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</si>
  <si>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</si>
  <si>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</si>
  <si>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</si>
  <si>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</si>
  <si>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</si>
  <si>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</si>
  <si>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</si>
  <si>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</si>
  <si>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</si>
  <si>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</si>
  <si>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</si>
  <si>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</si>
  <si>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</si>
  <si>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</si>
  <si>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</si>
  <si>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</si>
  <si>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</si>
  <si>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</si>
  <si>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</si>
  <si>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</si>
  <si>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</si>
  <si>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</si>
  <si>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</si>
  <si>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</si>
  <si>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</si>
  <si>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</si>
  <si>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</si>
  <si>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</si>
  <si>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</si>
  <si>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</si>
  <si>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</si>
  <si>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</si>
  <si>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</si>
  <si>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</si>
  <si>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</si>
  <si>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</si>
  <si>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</si>
  <si>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</si>
  <si>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</si>
  <si>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</si>
  <si>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</si>
  <si>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</si>
  <si>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</si>
  <si>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</si>
  <si>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</si>
  <si>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</si>
  <si>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</si>
  <si>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</si>
  <si>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</si>
  <si>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</si>
  <si>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</si>
  <si>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</si>
  <si>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</si>
  <si>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</si>
  <si>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</si>
  <si>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</si>
  <si>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</si>
  <si>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</si>
  <si>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</si>
  <si>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</si>
  <si>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</si>
  <si>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</si>
  <si>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</si>
  <si>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</si>
  <si>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</si>
  <si>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</si>
  <si>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</si>
  <si>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</si>
  <si>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</si>
  <si>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</si>
  <si>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</si>
  <si>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</si>
  <si>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</si>
  <si>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</si>
  <si>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</si>
  <si>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</si>
  <si>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</si>
  <si>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</si>
  <si>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</si>
  <si>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</si>
  <si>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</si>
  <si>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</si>
  <si>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</si>
  <si>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</si>
  <si>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</si>
  <si>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</si>
  <si>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</si>
  <si>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</si>
  <si>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</si>
  <si>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</si>
  <si>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</si>
  <si>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</si>
  <si>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</si>
  <si>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</si>
  <si>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</si>
  <si>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</si>
  <si>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</si>
  <si>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</si>
  <si>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</si>
  <si>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</si>
  <si>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</si>
  <si>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</si>
  <si>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</si>
  <si>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</si>
  <si>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</si>
  <si>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</si>
  <si>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</si>
  <si>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</si>
  <si>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</si>
  <si>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</si>
  <si>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</si>
  <si>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</si>
  <si>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</si>
  <si>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</si>
  <si>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</si>
  <si>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</si>
  <si>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</si>
  <si>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</si>
  <si>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</si>
  <si>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</si>
  <si>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</si>
  <si>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</si>
  <si>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</si>
  <si>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</si>
  <si>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</si>
  <si>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</si>
  <si>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</si>
  <si>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</si>
  <si>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</si>
  <si>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</si>
  <si>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</si>
  <si>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</si>
  <si>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</si>
  <si>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</si>
  <si>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</si>
  <si>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</si>
  <si>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</si>
  <si>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</si>
  <si>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</si>
  <si>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</si>
  <si>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</si>
  <si>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</si>
  <si>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</si>
  <si>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</si>
  <si>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</si>
  <si>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</si>
  <si>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</si>
  <si>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</si>
  <si>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</si>
  <si>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</si>
  <si>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</si>
  <si>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</si>
  <si>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</si>
  <si>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</si>
  <si>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</si>
  <si>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</si>
  <si>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</si>
  <si>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</si>
  <si>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</si>
  <si>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</si>
  <si>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</si>
  <si>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</si>
  <si>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</si>
  <si>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</si>
  <si>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</si>
  <si>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</si>
  <si>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</si>
  <si>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</si>
  <si>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</si>
  <si>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</si>
  <si>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</si>
  <si>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</si>
  <si>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</si>
  <si>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</si>
  <si>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</si>
  <si>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</si>
  <si>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</si>
  <si>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</si>
  <si>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</si>
  <si>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</si>
  <si>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</si>
  <si>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</si>
  <si>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</si>
  <si>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</si>
  <si>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</si>
  <si>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</si>
  <si>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</si>
  <si>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</si>
  <si>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</si>
  <si>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</si>
  <si>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</si>
  <si>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</si>
  <si>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</si>
  <si>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</si>
  <si>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</si>
  <si>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</si>
  <si>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</si>
  <si>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</si>
  <si>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</si>
  <si>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</si>
  <si>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</si>
  <si>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</si>
  <si>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</si>
  <si>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</si>
  <si>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</si>
  <si>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</si>
  <si>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</si>
  <si>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</si>
  <si>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</si>
  <si>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</si>
  <si>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</si>
  <si>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</si>
  <si>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</si>
  <si>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</si>
  <si>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</si>
  <si>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</si>
  <si>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</si>
  <si>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</si>
  <si>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</si>
  <si>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</si>
  <si>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</si>
  <si>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</si>
  <si>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</si>
  <si>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</si>
  <si>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</si>
  <si>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</si>
  <si>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</si>
  <si>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</si>
  <si>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</si>
  <si>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</si>
  <si>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</si>
  <si>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</si>
  <si>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</si>
  <si>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</si>
  <si>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</si>
  <si>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</si>
  <si>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</si>
  <si>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</si>
  <si>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</si>
  <si>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</si>
  <si>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</si>
  <si>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</si>
  <si>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</si>
  <si>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</si>
  <si>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</si>
  <si>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</si>
  <si>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</si>
  <si>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</si>
  <si>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</si>
  <si>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</si>
  <si>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</si>
  <si>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</si>
  <si>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</si>
  <si>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</si>
  <si>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</si>
  <si>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</si>
  <si>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</si>
  <si>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</si>
  <si>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</si>
  <si>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</si>
  <si>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</si>
  <si>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</si>
  <si>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</si>
  <si>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</si>
  <si>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</si>
  <si>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</si>
  <si>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</si>
  <si>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</si>
  <si>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</si>
  <si>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</si>
  <si>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</si>
  <si>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</si>
  <si>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</si>
  <si>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</si>
  <si>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</si>
  <si>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</si>
  <si>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</si>
  <si>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</si>
  <si>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</si>
  <si>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</si>
  <si>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</si>
  <si>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</si>
  <si>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</si>
  <si>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</si>
  <si>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</si>
  <si>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</si>
  <si>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</si>
  <si>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</si>
  <si>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</si>
  <si>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</si>
  <si>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</si>
  <si>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</si>
  <si>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</si>
  <si>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</si>
  <si>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</si>
  <si>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</si>
  <si>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</si>
  <si>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</si>
  <si>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</si>
  <si>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</si>
  <si>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</si>
  <si>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</si>
  <si>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</si>
  <si>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</si>
  <si>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</si>
  <si>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</si>
  <si>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</si>
  <si>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</si>
  <si>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</si>
  <si>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</si>
  <si>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</si>
  <si>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</si>
  <si>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</si>
  <si>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</si>
  <si>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</si>
  <si>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</si>
  <si>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</si>
  <si>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</si>
  <si>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</si>
  <si>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</si>
  <si>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</si>
  <si>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</si>
  <si>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</si>
  <si>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</si>
  <si>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</si>
  <si>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</si>
  <si>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</si>
  <si>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</si>
  <si>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</si>
  <si>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</si>
  <si>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</si>
  <si>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</si>
  <si>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</si>
  <si>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</si>
  <si>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</si>
  <si>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</si>
  <si>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</si>
  <si>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</si>
  <si>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</si>
  <si>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</si>
  <si>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</si>
  <si>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</si>
  <si>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</si>
  <si>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</si>
  <si>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</si>
  <si>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</si>
  <si>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</si>
  <si>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</si>
  <si>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</si>
  <si>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</si>
  <si>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</si>
  <si>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</si>
  <si>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</si>
  <si>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</si>
  <si>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</si>
  <si>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</si>
  <si>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</si>
  <si>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</si>
  <si>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</si>
  <si>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</si>
  <si>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</si>
  <si>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</si>
  <si>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</si>
  <si>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</si>
  <si>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</si>
  <si>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</si>
  <si>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</si>
  <si>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</si>
  <si>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</si>
  <si>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</si>
  <si>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</si>
  <si>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</si>
  <si>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</si>
  <si>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</si>
  <si>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</si>
  <si>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</si>
  <si>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</si>
  <si>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</si>
  <si>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</si>
  <si>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</si>
  <si>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</si>
  <si>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</si>
  <si>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</si>
  <si>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</si>
  <si>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</si>
  <si>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</si>
  <si>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</si>
  <si>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</si>
  <si>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</si>
  <si>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</si>
  <si>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</si>
  <si>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</si>
  <si>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</si>
  <si>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</si>
  <si>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</si>
  <si>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</si>
  <si>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</si>
  <si>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</si>
  <si>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</si>
  <si>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</si>
  <si>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</si>
  <si>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</si>
  <si>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</si>
  <si>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</si>
  <si>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</si>
  <si>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</si>
  <si>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</si>
  <si>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</si>
  <si>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</si>
  <si>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</si>
  <si>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</si>
  <si>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</si>
  <si>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</si>
  <si>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</si>
  <si>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</si>
  <si>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</si>
  <si>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</si>
  <si>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</si>
  <si>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</si>
  <si>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</si>
  <si>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</si>
  <si>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</si>
  <si>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</si>
  <si>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</si>
  <si>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</si>
  <si>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</si>
  <si>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</si>
  <si>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</si>
  <si>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</si>
  <si>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</si>
  <si>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</si>
  <si>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</si>
  <si>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</si>
  <si>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</si>
  <si>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</si>
  <si>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</si>
  <si>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</si>
  <si>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</si>
  <si>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</si>
  <si>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</si>
  <si>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</si>
  <si>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</si>
  <si>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</si>
  <si>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</si>
  <si>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</si>
  <si>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</si>
  <si>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</si>
  <si>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</si>
  <si>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</si>
  <si>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</si>
  <si>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</si>
  <si>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</si>
  <si>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</si>
  <si>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</si>
  <si>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</si>
  <si>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</si>
  <si>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</si>
  <si>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</si>
  <si>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</si>
  <si>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</si>
  <si>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</si>
  <si>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</si>
  <si>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</si>
  <si>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</si>
  <si>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</si>
  <si>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</si>
  <si>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</si>
  <si>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</si>
  <si>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</si>
  <si>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</si>
  <si>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</si>
  <si>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</si>
  <si>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</si>
  <si>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</si>
  <si>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</si>
  <si>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</si>
  <si>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</si>
  <si>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</si>
  <si>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</si>
  <si>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</si>
  <si>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</si>
  <si>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</si>
  <si>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</si>
  <si>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</si>
  <si>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</si>
  <si>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</si>
  <si>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</si>
  <si>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</si>
  <si>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</si>
  <si>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</si>
  <si>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</si>
  <si>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</si>
  <si>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</si>
  <si>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</si>
  <si>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</si>
  <si>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</si>
  <si>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</si>
  <si>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</si>
  <si>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</si>
  <si>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</si>
  <si>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</si>
  <si>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</si>
  <si>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</si>
  <si>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</si>
  <si>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</si>
  <si>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</si>
  <si>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</si>
  <si>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</si>
  <si>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</si>
  <si>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</si>
  <si>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</si>
  <si>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</si>
  <si>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</si>
  <si>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</si>
  <si>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</si>
  <si>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</si>
  <si>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</si>
  <si>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</si>
  <si>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</si>
  <si>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</si>
  <si>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</si>
  <si>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</si>
  <si>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</si>
  <si>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</si>
  <si>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</si>
  <si>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</si>
  <si>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</si>
  <si>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</si>
  <si>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</si>
  <si>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</si>
  <si>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</si>
  <si>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</si>
  <si>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</si>
  <si>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</si>
  <si>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</si>
  <si>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</si>
  <si>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</si>
  <si>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</si>
  <si>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</si>
  <si>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</si>
  <si>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</si>
  <si>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</si>
  <si>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</si>
  <si>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</si>
  <si>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</si>
  <si>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</si>
  <si>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</si>
  <si>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</si>
  <si>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</si>
  <si>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</si>
  <si>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</si>
  <si>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</si>
  <si>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</si>
  <si>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</si>
  <si>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</si>
  <si>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</si>
  <si>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</si>
  <si>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</si>
  <si>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</si>
  <si>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</si>
  <si>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</si>
  <si>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</si>
  <si>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</si>
  <si>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</si>
  <si>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</si>
  <si>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</si>
  <si>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</si>
  <si>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</si>
  <si>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</si>
  <si>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</si>
  <si>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</si>
  <si>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</si>
  <si>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</si>
  <si>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</si>
  <si>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</si>
  <si>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</si>
  <si>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</si>
  <si>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</si>
  <si>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</si>
  <si>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</si>
  <si>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</si>
  <si>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</si>
  <si>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</si>
  <si>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</si>
  <si>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</si>
  <si>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</si>
  <si>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</si>
  <si>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</si>
  <si>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</si>
  <si>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</si>
  <si>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</si>
  <si>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</si>
  <si>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</si>
  <si>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</si>
  <si>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</si>
  <si>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</si>
  <si>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</si>
  <si>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</si>
  <si>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</si>
  <si>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</si>
  <si>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</si>
  <si>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</si>
  <si>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</si>
  <si>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</si>
  <si>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</si>
  <si>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</si>
  <si>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</si>
  <si>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</si>
  <si>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</si>
  <si>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</si>
  <si>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</si>
  <si>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</si>
  <si>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</si>
  <si>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</si>
  <si>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</si>
  <si>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</si>
  <si>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</si>
  <si>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</si>
  <si>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</si>
  <si>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</si>
  <si>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</si>
  <si>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</si>
  <si>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</si>
  <si>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</si>
  <si>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</si>
  <si>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</si>
  <si>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</si>
  <si>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</si>
  <si>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</si>
  <si>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</si>
  <si>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</si>
  <si>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</si>
  <si>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</si>
  <si>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</si>
  <si>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</si>
  <si>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</si>
  <si>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</si>
  <si>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</si>
  <si>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</si>
  <si>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</si>
  <si>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</si>
  <si>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</si>
  <si>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</si>
  <si>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</si>
  <si>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</si>
  <si>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</si>
  <si>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</si>
  <si>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</si>
  <si>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</si>
  <si>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</si>
  <si>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</si>
  <si>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</si>
  <si>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</si>
  <si>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</si>
  <si>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</si>
  <si>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</si>
  <si>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</si>
  <si>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</si>
  <si>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</si>
  <si>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</si>
  <si>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</si>
  <si>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</si>
  <si>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</si>
  <si>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</si>
  <si>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</si>
  <si>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</si>
  <si>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</si>
  <si>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</si>
  <si>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</si>
  <si>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</si>
  <si>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</si>
  <si>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</si>
  <si>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</si>
  <si>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</si>
  <si>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</si>
  <si>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</si>
  <si>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</si>
  <si>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</si>
  <si>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</si>
  <si>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</si>
  <si>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</si>
  <si>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</si>
  <si>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</si>
  <si>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</si>
  <si>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</si>
  <si>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</si>
  <si>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</si>
  <si>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</si>
  <si>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</si>
  <si>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</si>
  <si>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</si>
  <si>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</si>
  <si>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</si>
  <si>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</si>
  <si>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</si>
  <si>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</si>
  <si>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</si>
  <si>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</si>
  <si>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</si>
  <si>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</si>
  <si>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</si>
  <si>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</si>
  <si>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</si>
  <si>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</si>
  <si>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</si>
  <si>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</si>
  <si>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</si>
  <si>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</si>
  <si>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</si>
  <si>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</si>
  <si>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</si>
  <si>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</si>
  <si>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</si>
  <si>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</si>
  <si>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</si>
  <si>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</si>
  <si>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</si>
  <si>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</si>
  <si>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</si>
  <si>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</si>
  <si>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</si>
  <si>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</si>
  <si>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</si>
  <si>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</si>
  <si>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</si>
  <si>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</si>
  <si>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</si>
  <si>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</si>
  <si>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</si>
  <si>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</si>
  <si>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</si>
  <si>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</si>
  <si>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</si>
  <si>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</si>
  <si>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</si>
  <si>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</si>
  <si>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</si>
  <si>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</si>
  <si>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</si>
  <si>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</si>
  <si>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</si>
  <si>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</si>
  <si>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</si>
  <si>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</si>
  <si>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</si>
  <si>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</si>
  <si>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</si>
  <si>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</si>
  <si>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</si>
  <si>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</si>
  <si>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</si>
  <si>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</si>
  <si>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</si>
  <si>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</si>
  <si>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</si>
  <si>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</si>
  <si>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</si>
  <si>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</si>
  <si>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</si>
  <si>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</si>
  <si>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</si>
  <si>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</si>
  <si>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</si>
  <si>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</si>
  <si>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</si>
  <si>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</si>
  <si>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</si>
  <si>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</si>
  <si>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</si>
  <si>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</si>
  <si>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</si>
  <si>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</si>
  <si>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</si>
  <si>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</si>
  <si>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</si>
  <si>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</si>
  <si>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</si>
  <si>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</si>
  <si>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</si>
  <si>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</si>
  <si>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</si>
  <si>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</si>
  <si>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</si>
  <si>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</si>
  <si>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</si>
  <si>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</si>
  <si>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</si>
  <si>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</si>
  <si>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</si>
  <si>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</si>
  <si>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</si>
  <si>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</si>
  <si>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</si>
  <si>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</si>
  <si>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</si>
  <si>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</si>
  <si>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</si>
  <si>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</si>
  <si>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</si>
  <si>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</si>
  <si>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</si>
  <si>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</si>
  <si>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</si>
  <si>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</si>
  <si>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</si>
  <si>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</si>
  <si>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</si>
  <si>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</si>
  <si>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</si>
  <si>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</si>
  <si>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</si>
  <si>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</si>
  <si>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</si>
  <si>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</si>
  <si>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</si>
  <si>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</si>
  <si>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</si>
  <si>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</si>
  <si>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</si>
  <si>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</si>
  <si>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</si>
  <si>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</si>
  <si>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</si>
  <si>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</si>
  <si>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</si>
  <si>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</si>
  <si>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</si>
  <si>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</si>
  <si>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</si>
  <si>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</si>
  <si>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</si>
  <si>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</si>
  <si>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</si>
  <si>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</si>
  <si>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</si>
  <si>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</si>
  <si>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</si>
  <si>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</si>
  <si>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</si>
  <si>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</si>
  <si>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</si>
  <si>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</si>
  <si>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</si>
  <si>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</si>
  <si>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</si>
  <si>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</si>
  <si>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</si>
  <si>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</si>
  <si>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</si>
  <si>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</si>
  <si>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</si>
  <si>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</si>
  <si>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</si>
  <si>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</si>
  <si>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</si>
  <si>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</si>
  <si>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</si>
  <si>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</si>
  <si>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</si>
  <si>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</si>
  <si>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</si>
  <si>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</si>
  <si>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</si>
  <si>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</si>
  <si>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</si>
  <si>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</si>
  <si>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</si>
  <si>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</si>
  <si>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</si>
  <si>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</si>
  <si>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</si>
  <si>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</si>
  <si>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</si>
  <si>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</si>
  <si>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</si>
  <si>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</si>
  <si>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</si>
  <si>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</si>
  <si>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</si>
  <si>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</si>
  <si>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</si>
  <si>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</si>
  <si>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</si>
  <si>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</si>
  <si>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</si>
  <si>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</si>
  <si>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</si>
  <si>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</si>
  <si>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</si>
  <si>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</si>
  <si>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</si>
  <si>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</si>
  <si>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</si>
  <si>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</si>
  <si>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</si>
  <si>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</si>
  <si>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</si>
  <si>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</si>
  <si>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</si>
  <si>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</si>
  <si>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</si>
  <si>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</si>
  <si>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</si>
  <si>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</si>
  <si>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</si>
  <si>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</si>
  <si>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</si>
  <si>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</si>
  <si>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</si>
  <si>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</si>
  <si>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</si>
  <si>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</si>
  <si>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</si>
  <si>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</si>
  <si>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</si>
  <si>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</si>
  <si>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</si>
  <si>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</si>
  <si>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</si>
  <si>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</si>
  <si>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</si>
  <si>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</si>
  <si>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</si>
  <si>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</si>
  <si>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</si>
  <si>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</si>
  <si>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</si>
  <si>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</si>
  <si>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</si>
  <si>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</si>
  <si>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</si>
  <si>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</si>
  <si>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</si>
  <si>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</si>
  <si>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</si>
  <si>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</si>
  <si>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</si>
  <si>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</si>
  <si>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</si>
  <si>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</si>
  <si>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</si>
  <si>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</si>
  <si>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</si>
  <si>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</si>
  <si>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</si>
  <si>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</si>
  <si>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</si>
  <si>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</si>
  <si>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</si>
  <si>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</si>
  <si>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</si>
  <si>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</si>
  <si>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</si>
  <si>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</si>
  <si>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</si>
  <si>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</si>
  <si>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</si>
  <si>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</si>
  <si>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</si>
  <si>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</si>
  <si>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</si>
  <si>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</si>
  <si>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</si>
  <si>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</si>
  <si>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</si>
  <si>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</si>
  <si>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</si>
  <si>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</si>
  <si>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</si>
  <si>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</si>
  <si>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</si>
  <si>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</si>
  <si>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</si>
  <si>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</si>
  <si>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</si>
  <si>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</si>
  <si>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</si>
  <si>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</si>
  <si>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</si>
  <si>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</si>
  <si>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</si>
  <si>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</si>
  <si>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</si>
  <si>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</si>
  <si>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</si>
  <si>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</si>
  <si>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</si>
  <si>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</si>
  <si>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</si>
  <si>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</si>
  <si>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</si>
  <si>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</si>
  <si>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</si>
  <si>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</si>
  <si>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</si>
  <si>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</si>
  <si>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</si>
  <si>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</si>
  <si>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</si>
  <si>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</si>
  <si>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</si>
  <si>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</si>
  <si>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</si>
  <si>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</si>
  <si>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</si>
  <si>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</si>
  <si>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</si>
  <si>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</si>
  <si>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</si>
  <si>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</si>
  <si>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</si>
  <si>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</si>
  <si>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</si>
  <si>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</si>
  <si>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</si>
  <si>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</si>
  <si>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</si>
  <si>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</si>
  <si>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</si>
  <si>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</si>
  <si>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</si>
  <si>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</si>
  <si>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</si>
  <si>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</si>
  <si>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</si>
  <si>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</si>
  <si>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</si>
  <si>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</si>
  <si>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</si>
  <si>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</si>
  <si>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</si>
  <si>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</si>
  <si>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</si>
  <si>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</si>
  <si>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</si>
  <si>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</si>
  <si>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</si>
  <si>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</si>
  <si>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</si>
  <si>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</si>
  <si>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</si>
  <si>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</si>
  <si>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</si>
  <si>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</si>
  <si>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</si>
  <si>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</si>
  <si>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</si>
  <si>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</si>
  <si>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</si>
  <si>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</si>
  <si>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</si>
  <si>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</si>
  <si>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</si>
  <si>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</si>
  <si>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</si>
  <si>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</si>
  <si>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</si>
  <si>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</si>
  <si>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</si>
  <si>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</si>
  <si>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</si>
  <si>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</si>
  <si>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</si>
  <si>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</si>
  <si>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</si>
  <si>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</si>
  <si>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</si>
  <si>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</si>
  <si>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</si>
  <si>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</si>
  <si>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</si>
  <si>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</si>
  <si>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</si>
  <si>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</si>
  <si>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</si>
  <si>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</si>
  <si>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</si>
  <si>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</si>
  <si>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</si>
  <si>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</si>
  <si>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</si>
  <si>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</si>
  <si>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</si>
  <si>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</si>
  <si>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</si>
  <si>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</si>
  <si>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</si>
  <si>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</si>
  <si>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</si>
  <si>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</si>
  <si>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</si>
  <si>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</si>
  <si>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</si>
  <si>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</si>
  <si>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</si>
  <si>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</si>
  <si>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</si>
  <si>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</si>
  <si>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</si>
  <si>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</si>
  <si>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</si>
  <si>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</si>
  <si>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</si>
  <si>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</si>
  <si>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</si>
  <si>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</si>
  <si>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</si>
  <si>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</si>
  <si>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</si>
  <si>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</si>
  <si>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</si>
  <si>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</si>
  <si>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</si>
  <si>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</si>
  <si>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</si>
  <si>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</si>
  <si>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</si>
  <si>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</si>
  <si>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</si>
  <si>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</si>
  <si>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</si>
  <si>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</si>
  <si>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</si>
  <si>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</si>
  <si>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</si>
  <si>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</si>
  <si>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</si>
  <si>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</si>
  <si>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</si>
  <si>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</si>
  <si>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</si>
  <si>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</si>
  <si>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</si>
  <si>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</si>
  <si>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</si>
  <si>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</si>
  <si>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</si>
  <si>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</si>
  <si>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</si>
  <si>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</si>
  <si>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</si>
  <si>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</si>
  <si>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</si>
  <si>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</si>
  <si>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</si>
  <si>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</si>
  <si>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</si>
  <si>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</si>
  <si>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</si>
  <si>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</si>
  <si>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</si>
  <si>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</si>
  <si>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</si>
  <si>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</si>
  <si>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</si>
  <si>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</si>
  <si>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</si>
  <si>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</si>
  <si>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</si>
  <si>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</si>
  <si>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</si>
  <si>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</si>
  <si>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</si>
  <si>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</si>
  <si>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</si>
  <si>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</si>
  <si>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</si>
  <si>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</si>
  <si>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</si>
  <si>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</si>
  <si>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</si>
  <si>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</si>
  <si>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</si>
  <si>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</si>
  <si>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</si>
  <si>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</si>
  <si>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</si>
  <si>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</si>
  <si>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</si>
  <si>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</si>
  <si>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</si>
  <si>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</si>
  <si>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</si>
  <si>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</si>
  <si>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</si>
  <si>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</si>
  <si>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</si>
  <si>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</si>
  <si>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</si>
  <si>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</si>
  <si>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</si>
  <si>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</si>
  <si>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</si>
  <si>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</si>
  <si>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</si>
  <si>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</si>
  <si>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</si>
  <si>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</si>
  <si>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</si>
  <si>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</si>
  <si>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</si>
  <si>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</si>
  <si>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</si>
  <si>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</si>
  <si>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</si>
  <si>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</si>
  <si>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</si>
  <si>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</si>
  <si>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</si>
  <si>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</si>
  <si>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</si>
  <si>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</si>
  <si>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</si>
  <si>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</si>
  <si>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</si>
  <si>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</si>
  <si>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</si>
  <si>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</si>
  <si>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</si>
  <si>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</si>
  <si>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</si>
  <si>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</si>
  <si>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</si>
  <si>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</si>
  <si>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</si>
  <si>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</si>
  <si>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</si>
  <si>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</si>
  <si>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</si>
  <si>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</si>
  <si>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</si>
  <si>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</si>
  <si>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</si>
  <si>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</si>
  <si>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</si>
  <si>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</si>
  <si>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</si>
  <si>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</si>
  <si>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</si>
  <si>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</si>
  <si>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</si>
  <si>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</si>
  <si>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</si>
  <si>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</si>
  <si>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</si>
  <si>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</si>
  <si>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</si>
  <si>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</si>
  <si>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</si>
  <si>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</si>
  <si>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</si>
  <si>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</si>
  <si>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</si>
  <si>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</si>
  <si>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</si>
  <si>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</si>
  <si>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</si>
  <si>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</si>
  <si>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</si>
  <si>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</si>
  <si>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</si>
  <si>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</si>
  <si>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</si>
  <si>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</si>
  <si>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</si>
  <si>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</si>
  <si>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</si>
  <si>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</si>
  <si>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</si>
  <si>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</si>
  <si>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</si>
  <si>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</si>
  <si>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</si>
  <si>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</si>
  <si>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</si>
  <si>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</si>
  <si>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</si>
  <si>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</si>
  <si>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</si>
  <si>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</si>
  <si>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</si>
  <si>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</si>
  <si>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</si>
  <si>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</si>
  <si>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</si>
  <si>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</si>
  <si>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</si>
  <si>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</si>
  <si>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</si>
  <si>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</si>
  <si>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</si>
  <si>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</si>
  <si>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</si>
  <si>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</si>
  <si>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</si>
  <si>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</si>
  <si>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</si>
  <si>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</si>
  <si>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</si>
  <si>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</si>
  <si>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</si>
  <si>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</si>
  <si>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</si>
  <si>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</si>
  <si>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</si>
  <si>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</si>
  <si>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</si>
  <si>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</si>
  <si>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</si>
  <si>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</si>
  <si>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</si>
  <si>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</si>
  <si>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</si>
  <si>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</si>
  <si>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</si>
  <si>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</si>
  <si>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</si>
  <si>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</si>
  <si>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</si>
  <si>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</si>
  <si>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</si>
  <si>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</si>
  <si>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</si>
  <si>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</si>
  <si>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</si>
  <si>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</si>
  <si>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</si>
  <si>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</si>
  <si>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</si>
  <si>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</si>
  <si>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</si>
  <si>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</si>
  <si>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</si>
  <si>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</si>
  <si>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</si>
  <si>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</si>
  <si>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</si>
  <si>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</si>
  <si>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</si>
  <si>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</si>
  <si>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</si>
  <si>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</si>
  <si>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</si>
  <si>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</si>
  <si>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</si>
  <si>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</si>
  <si>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</si>
  <si>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</si>
  <si>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</si>
  <si>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</si>
  <si>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</si>
  <si>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</si>
  <si>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</si>
  <si>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</si>
  <si>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</si>
  <si>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</si>
  <si>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</si>
  <si>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</si>
  <si>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</si>
  <si>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</si>
  <si>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</si>
  <si>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</si>
  <si>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</si>
  <si>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</si>
  <si>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</si>
  <si>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</si>
  <si>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</si>
  <si>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</si>
  <si>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</si>
  <si>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</si>
  <si>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</si>
  <si>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</si>
  <si>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</si>
  <si>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</si>
  <si>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</si>
  <si>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</si>
  <si>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</si>
  <si>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</si>
  <si>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</si>
  <si>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</si>
  <si>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</si>
  <si>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</si>
  <si>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</si>
  <si>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</si>
  <si>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</si>
  <si>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</si>
  <si>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</si>
  <si>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</si>
  <si>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</si>
  <si>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</si>
  <si>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</si>
  <si>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</si>
  <si>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</si>
  <si>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</si>
  <si>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</si>
  <si>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</si>
  <si>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</si>
  <si>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</si>
  <si>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</si>
  <si>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</si>
  <si>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</si>
  <si>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</si>
  <si>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</si>
  <si>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</si>
  <si>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</si>
  <si>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</si>
  <si>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</si>
  <si>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</si>
  <si>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</si>
  <si>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</si>
  <si>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</si>
  <si>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</si>
  <si>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</si>
  <si>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</si>
  <si>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</si>
  <si>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</si>
  <si>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</si>
  <si>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</si>
  <si>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</si>
  <si>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</si>
  <si>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</si>
  <si>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</si>
  <si>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</si>
  <si>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</si>
  <si>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</si>
  <si>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</si>
  <si>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</si>
  <si>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</si>
  <si>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</si>
  <si>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</si>
  <si>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</si>
  <si>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</si>
  <si>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</si>
  <si>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</si>
  <si>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</si>
  <si>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</si>
  <si>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</si>
  <si>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</si>
  <si>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</si>
  <si>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</si>
  <si>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</si>
  <si>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</si>
  <si>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</si>
  <si>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</si>
  <si>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</si>
  <si>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</si>
  <si>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</si>
  <si>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</si>
  <si>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</si>
  <si>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</si>
  <si>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</si>
  <si>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</si>
  <si>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</si>
  <si>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</si>
  <si>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</si>
  <si>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</si>
  <si>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</si>
  <si>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</si>
  <si>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</si>
  <si>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</si>
  <si>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</si>
  <si>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</si>
  <si>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</si>
  <si>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</si>
  <si>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</si>
  <si>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</si>
  <si>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</si>
  <si>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</si>
  <si>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</si>
  <si>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</si>
  <si>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</si>
  <si>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</si>
  <si>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</si>
  <si>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</si>
  <si>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</si>
  <si>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</si>
  <si>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</si>
  <si>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</si>
  <si>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</si>
  <si>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</si>
  <si>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</si>
  <si>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</si>
  <si>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</si>
  <si>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</si>
  <si>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</si>
  <si>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</si>
  <si>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</si>
  <si>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</si>
  <si>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</si>
  <si>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</si>
  <si>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</si>
  <si>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</si>
  <si>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</si>
  <si>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</si>
  <si>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</si>
  <si>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</si>
  <si>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</si>
  <si>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</si>
  <si>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</si>
  <si>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</si>
  <si>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</si>
  <si>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</si>
  <si>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</si>
  <si>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</si>
  <si>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</si>
  <si>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</si>
  <si>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</si>
  <si>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</si>
  <si>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</si>
  <si>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</si>
  <si>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</si>
  <si>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</si>
  <si>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</si>
  <si>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</si>
  <si>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</si>
  <si>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</si>
  <si>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</si>
  <si>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</si>
  <si>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</si>
  <si>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</si>
  <si>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</si>
  <si>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</si>
  <si>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</si>
  <si>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</si>
  <si>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</si>
  <si>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</si>
  <si>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</si>
  <si>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</si>
  <si>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</si>
  <si>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</si>
  <si>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</si>
  <si>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</si>
  <si>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</si>
  <si>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</si>
  <si>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</si>
  <si>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</si>
  <si>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</si>
  <si>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</si>
  <si>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</si>
  <si>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</si>
  <si>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</si>
  <si>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</si>
  <si>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</si>
  <si>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</si>
  <si>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</si>
  <si>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</si>
  <si>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</si>
  <si>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</si>
  <si>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</si>
  <si>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</si>
  <si>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</si>
  <si>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</si>
  <si>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</si>
  <si>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</si>
  <si>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</si>
  <si>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</si>
  <si>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</si>
  <si>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</si>
  <si>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</si>
  <si>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</si>
  <si>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</si>
  <si>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</si>
  <si>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</si>
  <si>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</si>
  <si>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</si>
  <si>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</si>
  <si>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</si>
  <si>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</si>
  <si>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</si>
  <si>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</si>
  <si>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</si>
  <si>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</si>
  <si>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</si>
  <si>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</si>
  <si>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</si>
  <si>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</si>
  <si>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</si>
  <si>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</si>
  <si>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</si>
  <si>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</si>
  <si>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</si>
  <si>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</si>
  <si>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</si>
  <si>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</si>
  <si>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</si>
  <si>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</si>
  <si>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</si>
  <si>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</si>
  <si>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</si>
  <si>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</si>
  <si>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</si>
  <si>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</si>
  <si>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</si>
  <si>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</si>
  <si>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</si>
  <si>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</si>
  <si>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</si>
  <si>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</si>
  <si>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</si>
  <si>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</si>
  <si>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</si>
  <si>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</si>
  <si>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</si>
  <si>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</si>
  <si>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</si>
  <si>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</si>
  <si>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</si>
  <si>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</si>
  <si>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</si>
  <si>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</si>
  <si>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</si>
  <si>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</si>
  <si>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</si>
  <si>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</si>
  <si>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</si>
  <si>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</si>
  <si>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</si>
  <si>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</si>
  <si>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</si>
  <si>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</si>
  <si>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</si>
  <si>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</si>
  <si>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</si>
  <si>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</si>
  <si>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</si>
  <si>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</si>
  <si>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</si>
  <si>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</si>
  <si>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</si>
  <si>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</si>
  <si>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</si>
  <si>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</si>
  <si>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</si>
  <si>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</si>
  <si>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</si>
  <si>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</si>
  <si>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</si>
  <si>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</si>
  <si>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</si>
  <si>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</si>
  <si>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</si>
  <si>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</si>
  <si>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</si>
  <si>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</si>
  <si>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</si>
  <si>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</si>
  <si>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</si>
  <si>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</si>
  <si>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</si>
  <si>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</si>
  <si>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</si>
  <si>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</si>
  <si>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</si>
  <si>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</si>
  <si>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</si>
  <si>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</si>
  <si>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</si>
  <si>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</si>
  <si>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</si>
  <si>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</si>
  <si>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</si>
  <si>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</si>
  <si>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</si>
  <si>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</si>
  <si>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</si>
  <si>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</si>
  <si>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</si>
  <si>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</si>
  <si>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</si>
  <si>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</si>
  <si>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</si>
  <si>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</si>
  <si>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</si>
  <si>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</si>
  <si>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</si>
  <si>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</si>
  <si>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</si>
  <si>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</si>
  <si>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</si>
  <si>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</si>
  <si>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</si>
  <si>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</si>
  <si>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</si>
  <si>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</si>
  <si>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</si>
  <si>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</si>
  <si>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</si>
  <si>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</si>
  <si>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</si>
  <si>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</si>
  <si>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</si>
  <si>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</si>
  <si>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</si>
  <si>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</si>
  <si>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</si>
  <si>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</si>
  <si>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</si>
  <si>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</si>
  <si>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</si>
  <si>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</si>
  <si>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</si>
  <si>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</si>
  <si>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</si>
  <si>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</si>
  <si>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</si>
  <si>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</si>
  <si>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</si>
  <si>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</si>
  <si>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</si>
  <si>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</si>
  <si>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</si>
  <si>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</si>
  <si>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</si>
  <si>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</si>
  <si>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</si>
  <si>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</si>
  <si>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</si>
  <si>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</si>
  <si>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</si>
  <si>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</si>
  <si>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</si>
  <si>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</si>
  <si>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</si>
  <si>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</si>
  <si>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</si>
  <si>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</si>
  <si>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</si>
  <si>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</si>
  <si>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</si>
  <si>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</si>
  <si>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</si>
  <si>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</si>
  <si>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</si>
  <si>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</si>
  <si>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</si>
  <si>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</si>
  <si>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</si>
  <si>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</si>
  <si>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</si>
  <si>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</si>
  <si>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</si>
  <si>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</si>
  <si>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</si>
  <si>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</si>
  <si>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</si>
  <si>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</si>
  <si>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</si>
  <si>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</si>
  <si>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</si>
  <si>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</si>
  <si>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</si>
  <si>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</si>
  <si>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</si>
  <si>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</si>
  <si>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</si>
  <si>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</si>
  <si>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</si>
  <si>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</si>
  <si>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</si>
  <si>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</si>
  <si>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</si>
  <si>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</si>
  <si>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</si>
  <si>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</si>
  <si>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</si>
  <si>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</si>
  <si>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</si>
  <si>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</si>
  <si>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</si>
  <si>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</si>
  <si>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</si>
  <si>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</si>
  <si>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</si>
  <si>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</si>
  <si>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</si>
  <si>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</si>
  <si>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</si>
  <si>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</si>
  <si>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</si>
  <si>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</si>
  <si>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</si>
  <si>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</si>
  <si>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</si>
  <si>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</si>
  <si>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</si>
  <si>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</si>
  <si>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</si>
  <si>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</si>
  <si>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</si>
  <si>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</si>
  <si>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</si>
  <si>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</si>
  <si>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</si>
  <si>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</si>
  <si>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</si>
  <si>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</si>
  <si>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</si>
  <si>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</si>
  <si>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</si>
  <si>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</si>
  <si>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</si>
  <si>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</si>
  <si>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</si>
  <si>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</si>
  <si>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</si>
  <si>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</si>
  <si>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</si>
  <si>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</si>
  <si>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</si>
  <si>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</si>
  <si>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</si>
  <si>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</si>
  <si>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</si>
  <si>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</si>
  <si>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</si>
  <si>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</si>
  <si>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</si>
  <si>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</si>
  <si>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</si>
  <si>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</si>
  <si>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</si>
  <si>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</si>
  <si>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</si>
  <si>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</si>
  <si>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</si>
  <si>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</si>
  <si>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</si>
  <si>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</si>
  <si>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</si>
  <si>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</si>
  <si>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</si>
  <si>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</si>
  <si>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</si>
  <si>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</si>
  <si>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</si>
  <si>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</si>
  <si>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</si>
  <si>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</si>
  <si>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</si>
  <si>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</si>
  <si>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</si>
  <si>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</si>
  <si>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</si>
  <si>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</si>
  <si>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</si>
  <si>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</si>
  <si>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</si>
  <si>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</si>
  <si>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</si>
  <si>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</si>
  <si>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</si>
  <si>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</si>
  <si>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</si>
  <si>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</si>
  <si>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</si>
  <si>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</si>
  <si>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</si>
  <si>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</si>
  <si>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</si>
  <si>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</si>
  <si>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</si>
  <si>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</si>
  <si>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</si>
  <si>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</si>
  <si>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</si>
  <si>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</si>
  <si>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</si>
  <si>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</si>
  <si>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</si>
  <si>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</si>
  <si>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</si>
  <si>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</si>
  <si>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</si>
  <si>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</si>
  <si>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</si>
  <si>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</si>
  <si>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</si>
  <si>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</si>
  <si>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</si>
  <si>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</si>
  <si>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</si>
  <si>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</si>
  <si>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</si>
  <si>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</si>
  <si>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</si>
  <si>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</si>
  <si>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</si>
  <si>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</si>
  <si>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</si>
  <si>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</si>
  <si>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</si>
  <si>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</si>
  <si>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</si>
  <si>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</si>
  <si>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</si>
  <si>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</si>
  <si>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</si>
  <si>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</si>
  <si>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</si>
  <si>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</si>
  <si>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</si>
  <si>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</si>
  <si>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</si>
  <si>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</si>
  <si>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</si>
  <si>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</si>
  <si>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</si>
  <si>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</si>
  <si>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</si>
  <si>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</si>
  <si>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</si>
  <si>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</si>
  <si>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</si>
  <si>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</si>
  <si>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</si>
  <si>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</si>
  <si>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</si>
  <si>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</si>
  <si>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</si>
  <si>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</si>
  <si>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</si>
  <si>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</si>
  <si>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</si>
  <si>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</si>
  <si>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</si>
  <si>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</si>
  <si>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</si>
  <si>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</si>
  <si>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</si>
  <si>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</si>
  <si>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</si>
  <si>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</si>
  <si>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</si>
  <si>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</si>
  <si>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</si>
  <si>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</si>
  <si>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</si>
  <si>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</si>
  <si>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</si>
  <si>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</si>
  <si>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</si>
  <si>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</si>
  <si>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</si>
  <si>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</si>
  <si>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</si>
  <si>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</si>
  <si>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</si>
  <si>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</si>
  <si>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</si>
  <si>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</si>
  <si>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</si>
  <si>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</si>
  <si>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</si>
  <si>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</si>
  <si>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</si>
  <si>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</si>
  <si>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</si>
  <si>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</si>
  <si>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</si>
  <si>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</si>
  <si>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</si>
  <si>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</si>
  <si>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</si>
  <si>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</si>
  <si>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</si>
  <si>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</si>
  <si>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</si>
  <si>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</si>
  <si>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</si>
  <si>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</si>
  <si>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</si>
  <si>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</si>
  <si>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</si>
  <si>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</si>
  <si>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</si>
  <si>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</si>
  <si>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</si>
  <si>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</si>
  <si>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</si>
  <si>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</si>
  <si>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</si>
  <si>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</si>
  <si>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</si>
  <si>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</si>
  <si>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</si>
  <si>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</si>
  <si>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</si>
  <si>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</si>
  <si>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</si>
  <si>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</si>
  <si>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</si>
  <si>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</si>
  <si>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</si>
  <si>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</si>
  <si>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</si>
  <si>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</si>
  <si>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</si>
  <si>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</si>
  <si>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</si>
  <si>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</si>
  <si>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</si>
  <si>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</si>
  <si>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</si>
  <si>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</si>
  <si>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</si>
  <si>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</si>
  <si>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</si>
  <si>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</si>
  <si>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</si>
  <si>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</si>
  <si>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</si>
  <si>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</si>
  <si>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</si>
  <si>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</si>
  <si>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</si>
  <si>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</si>
  <si>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</si>
  <si>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</si>
  <si>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</si>
  <si>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</si>
  <si>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</si>
  <si>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</si>
  <si>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</si>
  <si>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</si>
  <si>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</si>
  <si>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</si>
  <si>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</si>
  <si>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</si>
  <si>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</si>
  <si>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</si>
  <si>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</si>
  <si>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</si>
  <si>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</si>
  <si>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</si>
  <si>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</si>
  <si>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</si>
  <si>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</si>
  <si>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</si>
  <si>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</si>
  <si>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</si>
  <si>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</si>
  <si>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</si>
  <si>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</si>
  <si>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</si>
  <si>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</si>
  <si>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</si>
  <si>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</si>
  <si>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</si>
  <si>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</si>
  <si>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</si>
  <si>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</si>
  <si>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</si>
  <si>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</si>
  <si>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</si>
  <si>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</si>
  <si>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</si>
  <si>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</si>
  <si>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</si>
  <si>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</si>
  <si>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</si>
  <si>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</si>
  <si>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</si>
  <si>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</si>
  <si>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</si>
  <si>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</si>
  <si>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</si>
  <si>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</si>
  <si>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</si>
  <si>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</si>
  <si>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</si>
  <si>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</si>
  <si>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</si>
  <si>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</si>
  <si>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</si>
  <si>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</si>
  <si>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</si>
  <si>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</si>
  <si>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</si>
  <si>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</si>
  <si>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</si>
  <si>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</si>
  <si>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</si>
  <si>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</si>
  <si>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</si>
  <si>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</si>
  <si>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</si>
  <si>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</si>
  <si>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</si>
  <si>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</si>
  <si>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</si>
  <si>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</si>
  <si>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</si>
  <si>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</si>
  <si>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</si>
  <si>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</si>
  <si>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</si>
  <si>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</si>
  <si>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</si>
  <si>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</si>
  <si>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</si>
  <si>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</si>
  <si>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</si>
  <si>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</si>
  <si>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</si>
  <si>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</si>
  <si>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</si>
  <si>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</si>
  <si>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</si>
  <si>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</si>
  <si>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</si>
  <si>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</si>
  <si>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</si>
  <si>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</si>
  <si>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</si>
  <si>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</si>
  <si>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</si>
  <si>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</si>
  <si>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</si>
  <si>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</si>
  <si>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</si>
  <si>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</si>
  <si>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</si>
  <si>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</si>
  <si>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</si>
  <si>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</si>
  <si>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</si>
  <si>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</si>
  <si>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</si>
  <si>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</si>
  <si>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</si>
  <si>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</si>
  <si>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</si>
  <si>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</si>
  <si>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</si>
  <si>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</si>
  <si>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</si>
  <si>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</si>
  <si>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</si>
  <si>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</si>
  <si>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</si>
  <si>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</si>
  <si>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</si>
  <si>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</si>
  <si>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</si>
  <si>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</si>
  <si>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</si>
  <si>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</si>
  <si>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</si>
  <si>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</si>
  <si>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</si>
  <si>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</si>
  <si>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</si>
  <si>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</si>
  <si>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</si>
  <si>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</si>
  <si>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</si>
  <si>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</si>
  <si>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</si>
  <si>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</si>
  <si>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</si>
  <si>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</si>
  <si>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</si>
  <si>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</si>
  <si>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</si>
  <si>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</si>
  <si>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</si>
  <si>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</si>
  <si>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</si>
  <si>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</si>
  <si>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</si>
  <si>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</si>
  <si>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</si>
  <si>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</si>
  <si>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</si>
  <si>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</si>
  <si>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</si>
  <si>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</si>
  <si>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</si>
  <si>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</si>
  <si>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</si>
  <si>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</si>
  <si>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</si>
  <si>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</si>
  <si>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</si>
  <si>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</si>
  <si>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</si>
  <si>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</si>
  <si>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</si>
  <si>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</si>
  <si>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</si>
  <si>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</si>
  <si>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</si>
  <si>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</si>
  <si>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</si>
  <si>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</si>
  <si>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</si>
  <si>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</si>
  <si>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</si>
  <si>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</si>
  <si>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</si>
  <si>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</si>
  <si>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</si>
  <si>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</si>
  <si>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</si>
  <si>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</si>
  <si>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</si>
  <si>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</si>
  <si>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</si>
  <si>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</si>
  <si>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</si>
  <si>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</si>
  <si>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</si>
  <si>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</si>
  <si>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</si>
  <si>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</si>
  <si>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</si>
  <si>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</si>
  <si>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</si>
  <si>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</si>
  <si>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</si>
  <si>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</si>
  <si>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</si>
  <si>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</si>
  <si>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</si>
  <si>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</si>
  <si>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</si>
  <si>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</si>
  <si>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</si>
  <si>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</si>
  <si>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</si>
  <si>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</si>
  <si>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</si>
  <si>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</si>
  <si>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</si>
  <si>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</si>
  <si>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</si>
  <si>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</si>
  <si>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</si>
  <si>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</si>
  <si>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</si>
  <si>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</si>
  <si>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</si>
  <si>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</si>
  <si>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</si>
  <si>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</si>
  <si>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</si>
  <si>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</si>
  <si>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</si>
  <si>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</si>
  <si>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</si>
  <si>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</si>
  <si>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</si>
  <si>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</si>
  <si>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</si>
  <si>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</si>
  <si>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</si>
  <si>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</si>
  <si>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</si>
  <si>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</si>
  <si>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</si>
  <si>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</si>
  <si>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</si>
  <si>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</si>
  <si>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</si>
  <si>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</si>
  <si>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</si>
  <si>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</si>
  <si>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</si>
  <si>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</si>
  <si>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</si>
  <si>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</si>
  <si>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</si>
  <si>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</si>
  <si>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</si>
  <si>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</si>
  <si>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</si>
  <si>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</si>
  <si>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</si>
  <si>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</si>
  <si>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</si>
  <si>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</si>
  <si>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</si>
  <si>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</si>
  <si>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</si>
  <si>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</si>
  <si>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</si>
  <si>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</si>
  <si>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</si>
  <si>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</si>
  <si>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</si>
  <si>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</si>
  <si>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</si>
  <si>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</si>
  <si>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</si>
  <si>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</si>
  <si>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</si>
  <si>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</si>
  <si>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</si>
  <si>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</si>
  <si>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</si>
  <si>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</si>
  <si>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</si>
  <si>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</si>
  <si>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</si>
  <si>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</si>
  <si>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</si>
  <si>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</si>
  <si>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</si>
  <si>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</si>
  <si>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</si>
  <si>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</si>
  <si>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</si>
  <si>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</si>
  <si>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</si>
  <si>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</si>
  <si>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</si>
  <si>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</si>
  <si>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</si>
  <si>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</si>
  <si>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</si>
  <si>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</si>
  <si>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</si>
  <si>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</si>
  <si>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</si>
  <si>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</si>
  <si>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</si>
  <si>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</si>
  <si>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</si>
  <si>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</si>
  <si>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</si>
  <si>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</si>
  <si>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</si>
  <si>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</si>
  <si>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</si>
  <si>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</si>
  <si>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</si>
  <si>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</si>
  <si>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</si>
  <si>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</si>
  <si>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</si>
  <si>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</si>
  <si>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</si>
  <si>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</si>
  <si>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</si>
  <si>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</si>
  <si>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</si>
  <si>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</si>
  <si>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</si>
  <si>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</si>
  <si>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</si>
  <si>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</si>
  <si>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</si>
  <si>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</si>
  <si>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</si>
  <si>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</si>
  <si>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</si>
  <si>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</si>
  <si>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</si>
  <si>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</si>
  <si>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</si>
  <si>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</si>
  <si>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</si>
  <si>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</si>
  <si>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</si>
  <si>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</si>
  <si>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</si>
  <si>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</si>
  <si>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</si>
  <si>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</si>
  <si>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</si>
  <si>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</si>
  <si>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</si>
  <si>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</si>
  <si>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</si>
  <si>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</si>
  <si>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</si>
  <si>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</si>
  <si>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</si>
  <si>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</si>
  <si>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</si>
  <si>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</si>
  <si>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</si>
  <si>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</si>
  <si>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</si>
  <si>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</si>
  <si>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</si>
  <si>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</si>
  <si>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</si>
  <si>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</si>
  <si>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</si>
  <si>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</si>
  <si>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</si>
  <si>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</si>
  <si>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</si>
  <si>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</si>
  <si>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</si>
  <si>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</si>
  <si>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</si>
  <si>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</si>
  <si>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</si>
  <si>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</si>
  <si>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</si>
  <si>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</si>
  <si>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</si>
  <si>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</si>
  <si>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</si>
  <si>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</si>
  <si>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</si>
  <si>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</si>
  <si>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</si>
  <si>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</si>
  <si>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</si>
  <si>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</si>
  <si>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</si>
  <si>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</si>
  <si>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</si>
  <si>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</si>
  <si>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</si>
  <si>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</si>
  <si>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</si>
  <si>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</si>
  <si>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</si>
  <si>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</si>
  <si>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</si>
  <si>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</si>
  <si>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</si>
  <si>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</si>
  <si>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</si>
  <si>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</si>
  <si>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</si>
  <si>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</si>
  <si>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</si>
  <si>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</si>
  <si>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</si>
  <si>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</si>
  <si>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</si>
  <si>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</si>
  <si>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</si>
  <si>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</si>
  <si>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</si>
  <si>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</si>
  <si>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</si>
  <si>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</si>
  <si>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</si>
  <si>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</si>
  <si>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</si>
  <si>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</si>
  <si>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</si>
  <si>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</si>
  <si>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</si>
  <si>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</si>
  <si>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</si>
  <si>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</si>
  <si>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</si>
  <si>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</si>
  <si>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</si>
  <si>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</si>
  <si>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</si>
  <si>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</si>
  <si>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</si>
  <si>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</si>
  <si>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</si>
  <si>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</si>
  <si>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</si>
  <si>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</si>
  <si>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</si>
  <si>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</si>
  <si>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</si>
  <si>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</si>
  <si>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</si>
  <si>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</si>
  <si>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</si>
  <si>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</si>
  <si>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</si>
  <si>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</si>
  <si>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</si>
  <si>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</si>
  <si>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</si>
  <si>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</si>
  <si>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</si>
  <si>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</si>
  <si>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</si>
  <si>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</si>
  <si>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</si>
  <si>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</si>
  <si>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</si>
  <si>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</si>
  <si>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</si>
  <si>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</si>
  <si>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</si>
  <si>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</si>
  <si>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</si>
  <si>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</si>
  <si>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</si>
  <si>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</si>
  <si>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</si>
  <si>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</si>
  <si>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</si>
  <si>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</si>
  <si>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</si>
  <si>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</si>
  <si>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</si>
  <si>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</si>
  <si>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</si>
  <si>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</si>
  <si>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</si>
  <si>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</si>
  <si>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</si>
  <si>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</si>
  <si>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</si>
  <si>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</si>
  <si>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</si>
  <si>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</si>
  <si>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</si>
  <si>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</si>
  <si>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</si>
  <si>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</si>
  <si>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</si>
  <si>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</si>
  <si>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</si>
  <si>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</si>
  <si>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</si>
  <si>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</si>
  <si>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</si>
  <si>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</si>
  <si>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</si>
  <si>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</si>
  <si>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</si>
  <si>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</si>
  <si>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</si>
  <si>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</si>
  <si>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</si>
  <si>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</si>
  <si>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</si>
  <si>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</si>
  <si>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</si>
  <si>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</si>
  <si>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</si>
  <si>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</si>
  <si>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</si>
  <si>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</si>
  <si>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</si>
  <si>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</si>
  <si>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</si>
  <si>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</si>
  <si>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</si>
  <si>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</si>
  <si>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</si>
  <si>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</si>
  <si>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</si>
  <si>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</si>
  <si>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</si>
  <si>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</si>
  <si>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</si>
  <si>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</si>
  <si>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</si>
  <si>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</si>
  <si>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</si>
  <si>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</si>
  <si>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</si>
  <si>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</si>
  <si>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</si>
  <si>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</si>
  <si>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</si>
  <si>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</si>
  <si>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</si>
  <si>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</si>
  <si>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</si>
  <si>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</si>
  <si>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</si>
  <si>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</si>
  <si>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</si>
  <si>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</si>
  <si>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</si>
  <si>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</si>
  <si>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</si>
  <si>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</si>
  <si>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</si>
  <si>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</si>
  <si>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</si>
  <si>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</si>
  <si>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</si>
  <si>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</si>
  <si>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</si>
  <si>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</si>
  <si>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</si>
  <si>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</si>
  <si>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</si>
  <si>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</si>
  <si>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</si>
  <si>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</si>
  <si>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</si>
  <si>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</si>
  <si>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</si>
  <si>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</si>
  <si>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</si>
  <si>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</si>
  <si>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</si>
  <si>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</si>
  <si>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</si>
  <si>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</si>
  <si>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</si>
  <si>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</si>
  <si>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</si>
  <si>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</si>
  <si>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</si>
  <si>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</si>
  <si>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</si>
  <si>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</si>
  <si>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</si>
  <si>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</si>
  <si>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</si>
  <si>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</si>
  <si>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</si>
  <si>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</si>
  <si>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</si>
  <si>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</si>
  <si>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</si>
  <si>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</si>
  <si>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</si>
  <si>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</si>
  <si>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</si>
  <si>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</si>
  <si>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</si>
  <si>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</si>
  <si>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</si>
  <si>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</si>
  <si>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</si>
  <si>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</si>
  <si>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</si>
  <si>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</si>
  <si>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</si>
  <si>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</si>
  <si>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</si>
  <si>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</si>
  <si>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</si>
  <si>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</si>
  <si>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</si>
  <si>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</si>
  <si>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</si>
  <si>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</si>
  <si>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</si>
  <si>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</si>
  <si>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</si>
  <si>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</si>
  <si>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</si>
  <si>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</si>
  <si>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</si>
  <si>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</si>
  <si>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</si>
  <si>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</si>
  <si>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</si>
  <si>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</si>
  <si>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</si>
  <si>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</si>
  <si>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</si>
  <si>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</si>
  <si>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</si>
  <si>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</si>
  <si>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</si>
  <si>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</si>
  <si>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</si>
  <si>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</si>
  <si>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</si>
  <si>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</si>
  <si>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</si>
  <si>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</si>
  <si>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</si>
  <si>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</si>
  <si>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</si>
  <si>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</si>
  <si>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</si>
  <si>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</si>
  <si>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</si>
  <si>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</si>
  <si>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</si>
  <si>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</si>
  <si>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</si>
  <si>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</si>
  <si>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</si>
  <si>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</si>
  <si>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</si>
  <si>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</si>
  <si>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</si>
  <si>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</si>
  <si>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</si>
  <si>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</si>
  <si>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</si>
  <si>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</si>
  <si>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</si>
  <si>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</si>
  <si>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</si>
  <si>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</si>
  <si>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</si>
  <si>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</si>
  <si>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</si>
  <si>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</si>
  <si>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</si>
  <si>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</si>
  <si>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</si>
  <si>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</si>
  <si>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</si>
  <si>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</si>
  <si>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</si>
  <si>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</si>
  <si>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</si>
  <si>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</si>
  <si>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</si>
  <si>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</si>
  <si>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</si>
  <si>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</si>
  <si>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</si>
  <si>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</si>
  <si>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</si>
  <si>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</si>
  <si>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</si>
  <si>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</si>
  <si>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</si>
  <si>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</si>
  <si>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</si>
  <si>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</si>
  <si>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</si>
  <si>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</si>
  <si>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</si>
  <si>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</si>
  <si>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</si>
  <si>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</si>
  <si>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</si>
  <si>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</si>
  <si>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</si>
  <si>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</si>
  <si>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</si>
  <si>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</si>
  <si>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</si>
  <si>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</si>
  <si>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</si>
  <si>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</si>
  <si>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</si>
  <si>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</si>
  <si>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</si>
  <si>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</si>
  <si>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</si>
  <si>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</si>
  <si>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</si>
  <si>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</si>
  <si>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</si>
  <si>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</si>
  <si>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</si>
  <si>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</si>
  <si>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</si>
  <si>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</si>
  <si>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</si>
  <si>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</si>
  <si>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</si>
  <si>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</si>
  <si>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</si>
  <si>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</si>
  <si>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</si>
  <si>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</si>
  <si>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</si>
  <si>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</si>
  <si>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</si>
  <si>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</si>
  <si>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</si>
  <si>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</si>
  <si>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</si>
  <si>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</si>
  <si>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</si>
  <si>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</si>
  <si>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</si>
  <si>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</si>
  <si>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</si>
  <si>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</si>
  <si>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</si>
  <si>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</si>
  <si>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</si>
  <si>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</si>
  <si>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</si>
  <si>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</si>
  <si>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</si>
  <si>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</si>
  <si>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</si>
  <si>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</si>
  <si>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</si>
  <si>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</si>
  <si>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</si>
  <si>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</si>
  <si>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</si>
  <si>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</si>
  <si>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</si>
  <si>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</si>
  <si>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</si>
  <si>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</si>
  <si>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</si>
  <si>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</si>
  <si>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</si>
  <si>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</si>
  <si>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</si>
  <si>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</si>
  <si>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</si>
  <si>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</si>
  <si>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</si>
  <si>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</si>
  <si>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</si>
  <si>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</si>
  <si>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</si>
  <si>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</si>
  <si>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</si>
  <si>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</si>
  <si>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</si>
  <si>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</si>
  <si>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</si>
  <si>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</si>
  <si>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</si>
  <si>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</si>
  <si>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</si>
  <si>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</si>
  <si>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</si>
  <si>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</si>
  <si>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</si>
  <si>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</si>
  <si>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</si>
  <si>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</si>
  <si>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</si>
  <si>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</si>
  <si>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</si>
  <si>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</si>
  <si>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</si>
  <si>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</si>
  <si>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</si>
  <si>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</si>
  <si>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</si>
  <si>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</si>
  <si>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</si>
  <si>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</si>
  <si>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</si>
  <si>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</si>
  <si>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</si>
  <si>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</si>
  <si>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</si>
  <si>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</si>
  <si>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</si>
  <si>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</si>
  <si>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</si>
  <si>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</si>
  <si>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</si>
  <si>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</si>
  <si>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</si>
  <si>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</si>
  <si>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</si>
  <si>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</si>
  <si>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</si>
  <si>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</si>
  <si>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</si>
  <si>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</si>
  <si>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</si>
  <si>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</si>
  <si>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</si>
  <si>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</si>
  <si>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</si>
  <si>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</si>
  <si>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</si>
  <si>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</si>
  <si>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</si>
  <si>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</si>
  <si>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</si>
  <si>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</si>
  <si>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</si>
  <si>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</si>
  <si>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</si>
  <si>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</si>
  <si>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</si>
  <si>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</si>
  <si>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</si>
  <si>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</si>
  <si>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</si>
  <si>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</si>
  <si>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</si>
  <si>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</si>
  <si>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</si>
  <si>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</si>
  <si>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</si>
  <si>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</si>
  <si>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</si>
  <si>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</si>
  <si>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</si>
  <si>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</si>
  <si>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</si>
  <si>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</si>
  <si>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</si>
  <si>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</si>
  <si>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</si>
  <si>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</si>
  <si>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</si>
  <si>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</si>
  <si>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</si>
  <si>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</si>
  <si>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</si>
  <si>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</si>
  <si>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</si>
  <si>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</si>
  <si>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</si>
  <si>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</si>
  <si>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</si>
  <si>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</si>
  <si>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</si>
  <si>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</si>
  <si>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</si>
  <si>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</si>
  <si>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</si>
  <si>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</si>
  <si>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</si>
  <si>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</si>
  <si>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</si>
  <si>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</si>
  <si>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</si>
  <si>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</si>
  <si>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</si>
  <si>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</si>
  <si>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</si>
  <si>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</si>
  <si>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</si>
  <si>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</si>
  <si>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</si>
  <si>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</si>
  <si>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</si>
  <si>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</si>
  <si>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</si>
  <si>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</si>
  <si>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</si>
  <si>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</si>
  <si>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</si>
  <si>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</si>
  <si>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</si>
  <si>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</si>
  <si>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</si>
  <si>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</si>
  <si>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</si>
  <si>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</si>
  <si>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</si>
  <si>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</si>
  <si>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</si>
  <si>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</si>
  <si>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</si>
  <si>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</si>
  <si>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</si>
  <si>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</si>
  <si>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</si>
  <si>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</si>
  <si>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</si>
  <si>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</si>
  <si>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</si>
  <si>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</si>
  <si>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</si>
  <si>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</si>
  <si>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</si>
  <si>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</si>
  <si>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</si>
  <si>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</si>
  <si>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</si>
  <si>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</si>
  <si>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</si>
  <si>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</si>
  <si>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</si>
  <si>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</si>
  <si>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</si>
  <si>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</si>
  <si>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</si>
  <si>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</si>
  <si>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</si>
  <si>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</si>
  <si>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</si>
  <si>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</si>
  <si>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</si>
  <si>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</si>
  <si>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</si>
  <si>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</si>
  <si>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</si>
  <si>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</si>
  <si>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</si>
  <si>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</si>
  <si>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</si>
  <si>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</si>
  <si>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</si>
  <si>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</si>
  <si>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</si>
  <si>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</si>
  <si>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</si>
  <si>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</si>
  <si>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</si>
  <si>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</si>
  <si>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</si>
  <si>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</si>
  <si>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</si>
  <si>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</si>
  <si>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</si>
  <si>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</si>
  <si>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</si>
  <si>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</si>
  <si>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</si>
  <si>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</si>
  <si>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</si>
  <si>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</si>
  <si>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</si>
  <si>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</si>
  <si>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</si>
  <si>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</si>
  <si>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</si>
  <si>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</si>
  <si>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</si>
  <si>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</si>
  <si>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</si>
  <si>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</si>
  <si>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</si>
  <si>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</si>
  <si>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</si>
  <si>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</si>
  <si>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</si>
  <si>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</si>
  <si>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</si>
  <si>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</si>
  <si>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</si>
  <si>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</si>
  <si>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</si>
  <si>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</si>
  <si>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</si>
  <si>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</si>
  <si>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</si>
  <si>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</si>
  <si>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</si>
  <si>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</si>
  <si>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</si>
  <si>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</si>
  <si>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</si>
  <si>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</si>
  <si>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</si>
  <si>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</si>
  <si>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</si>
  <si>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</si>
  <si>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</si>
  <si>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</si>
  <si>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</si>
  <si>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</si>
  <si>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</si>
  <si>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</si>
  <si>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</si>
  <si>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</si>
  <si>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</si>
  <si>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</si>
  <si>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</si>
  <si>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</si>
  <si>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</si>
  <si>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</si>
  <si>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</si>
  <si>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</si>
  <si>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</si>
  <si>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</si>
  <si>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</si>
  <si>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</si>
  <si>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</si>
  <si>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</si>
  <si>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</si>
  <si>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</si>
  <si>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</si>
  <si>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</si>
  <si>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</si>
  <si>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</si>
  <si>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</si>
  <si>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</si>
  <si>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</si>
  <si>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</si>
  <si>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</si>
  <si>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</si>
  <si>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</si>
  <si>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</si>
  <si>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</si>
  <si>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</si>
  <si>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</si>
  <si>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</si>
  <si>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</si>
  <si>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</si>
  <si>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</si>
  <si>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</si>
  <si>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</si>
  <si>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</si>
  <si>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</si>
  <si>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</si>
  <si>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</si>
  <si>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</si>
  <si>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</si>
  <si>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</si>
  <si>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</si>
  <si>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</si>
  <si>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</si>
  <si>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</si>
  <si>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</si>
  <si>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</si>
  <si>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</si>
  <si>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</si>
  <si>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</si>
  <si>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</si>
  <si>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</si>
  <si>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</si>
  <si>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</si>
  <si>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</si>
  <si>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</si>
  <si>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</si>
  <si>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</si>
  <si>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</si>
  <si>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</si>
  <si>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</si>
  <si>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</si>
  <si>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</si>
  <si>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</si>
  <si>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</si>
  <si>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</si>
  <si>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</si>
  <si>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</si>
  <si>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</si>
  <si>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</si>
  <si>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</si>
  <si>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</si>
  <si>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</si>
  <si>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</si>
  <si>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</si>
  <si>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</si>
  <si>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</si>
  <si>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</si>
  <si>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</si>
  <si>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</si>
  <si>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</si>
  <si>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</si>
  <si>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</si>
  <si>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</si>
  <si>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</si>
  <si>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</si>
  <si>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</si>
  <si>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</si>
  <si>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</si>
  <si>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</si>
  <si>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</si>
  <si>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</si>
  <si>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</si>
  <si>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</si>
  <si>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</si>
  <si>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</si>
  <si>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</si>
  <si>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</si>
  <si>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</si>
  <si>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</si>
  <si>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</si>
  <si>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</si>
  <si>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</si>
  <si>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</si>
  <si>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</si>
  <si>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</si>
  <si>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</si>
  <si>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</si>
  <si>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</si>
  <si>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</si>
  <si>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</si>
  <si>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</si>
  <si>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</si>
  <si>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</si>
  <si>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</si>
  <si>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</si>
  <si>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</si>
  <si>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</si>
  <si>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</si>
  <si>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</si>
  <si>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</si>
  <si>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</si>
  <si>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</si>
  <si>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</si>
  <si>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</si>
  <si>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</si>
  <si>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</si>
  <si>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</si>
  <si>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</si>
  <si>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</si>
  <si>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</si>
  <si>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</si>
  <si>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</si>
  <si>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</si>
  <si>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</si>
  <si>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</si>
  <si>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</si>
  <si>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</si>
  <si>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</si>
  <si>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</si>
  <si>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</si>
  <si>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</si>
  <si>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</si>
  <si>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</si>
  <si>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</si>
  <si>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</si>
  <si>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</si>
  <si>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</si>
  <si>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</si>
  <si>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</si>
  <si>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</si>
  <si>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</si>
  <si>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</si>
  <si>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</si>
  <si>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</si>
  <si>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</si>
  <si>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</si>
  <si>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</si>
  <si>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</si>
  <si>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</si>
  <si>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</si>
  <si>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</si>
  <si>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</si>
  <si>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</si>
  <si>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</si>
  <si>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</si>
  <si>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</si>
  <si>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</si>
  <si>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</si>
  <si>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</si>
  <si>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</si>
  <si>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</si>
  <si>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</si>
  <si>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</si>
  <si>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</si>
  <si>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</si>
  <si>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</si>
  <si>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</si>
  <si>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</si>
  <si>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</si>
  <si>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</si>
  <si>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</si>
  <si>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</si>
  <si>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</si>
  <si>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</si>
  <si>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</si>
  <si>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</si>
  <si>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</si>
  <si>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</si>
  <si>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</si>
  <si>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</si>
  <si>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</si>
  <si>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</si>
  <si>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</si>
  <si>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</si>
  <si>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</si>
  <si>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</si>
  <si>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</si>
  <si>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</si>
  <si>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</si>
  <si>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</si>
  <si>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</si>
  <si>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</si>
  <si>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</si>
  <si>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</si>
  <si>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</si>
  <si>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</si>
  <si>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</si>
  <si>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</si>
  <si>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</si>
  <si>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</si>
  <si>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</si>
  <si>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</si>
  <si>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</si>
  <si>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</si>
  <si>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</si>
  <si>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</si>
  <si>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</si>
  <si>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</si>
  <si>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</si>
  <si>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</si>
  <si>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</si>
  <si>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</si>
  <si>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</si>
  <si>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</si>
  <si>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</si>
  <si>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</si>
  <si>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</si>
  <si>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</si>
  <si>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</si>
  <si>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</si>
  <si>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</si>
  <si>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</si>
  <si>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</si>
  <si>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</si>
  <si>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</si>
  <si>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</si>
  <si>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</si>
  <si>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</si>
  <si>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</si>
  <si>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</si>
  <si>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</si>
  <si>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</si>
  <si>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</si>
  <si>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</si>
  <si>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</si>
  <si>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</si>
  <si>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</si>
  <si>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</si>
  <si>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</si>
  <si>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</si>
  <si>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</si>
  <si>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</si>
  <si>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</si>
  <si>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</si>
  <si>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</si>
  <si>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</si>
  <si>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</si>
  <si>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</si>
  <si>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</si>
  <si>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</si>
  <si>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</si>
  <si>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</si>
  <si>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</si>
  <si>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</si>
  <si>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</si>
  <si>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</si>
  <si>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</si>
  <si>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</si>
  <si>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</si>
  <si>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</si>
  <si>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</si>
  <si>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</si>
  <si>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</si>
  <si>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</si>
  <si>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</si>
  <si>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</si>
  <si>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</si>
  <si>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</si>
  <si>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</si>
  <si>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</si>
  <si>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</si>
  <si>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</si>
  <si>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</si>
  <si>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</si>
  <si>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</si>
  <si>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</si>
  <si>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</si>
  <si>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</si>
  <si>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</si>
  <si>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</si>
  <si>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</si>
  <si>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</si>
  <si>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</si>
  <si>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</si>
  <si>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</si>
  <si>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</si>
  <si>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</si>
  <si>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</si>
  <si>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</si>
  <si>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</si>
  <si>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</si>
  <si>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</si>
  <si>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</si>
  <si>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</si>
  <si>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</si>
  <si>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</si>
  <si>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</si>
  <si>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</si>
  <si>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</si>
  <si>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</si>
  <si>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</si>
  <si>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</si>
  <si>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</si>
  <si>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</si>
  <si>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</si>
  <si>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</si>
  <si>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</si>
  <si>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</si>
  <si>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</si>
  <si>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</si>
  <si>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</si>
  <si>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</si>
  <si>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</si>
  <si>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</si>
  <si>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</si>
  <si>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</si>
  <si>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</si>
  <si>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</si>
  <si>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</si>
  <si>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</si>
  <si>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</si>
  <si>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</si>
  <si>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</si>
  <si>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</si>
  <si>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</si>
  <si>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</si>
  <si>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</si>
  <si>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</si>
  <si>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</si>
  <si>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</si>
  <si>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</si>
  <si>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</si>
  <si>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</si>
  <si>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</si>
  <si>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</si>
  <si>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</si>
  <si>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</si>
  <si>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</si>
  <si>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</si>
  <si>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</si>
  <si>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</si>
  <si>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</si>
  <si>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</si>
  <si>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</si>
  <si>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</si>
  <si>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</si>
  <si>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</si>
  <si>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</si>
  <si>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</si>
  <si>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</si>
  <si>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</si>
  <si>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</si>
  <si>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</si>
  <si>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</si>
  <si>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</si>
  <si>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</si>
  <si>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</si>
  <si>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</si>
  <si>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</si>
  <si>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</si>
  <si>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</si>
  <si>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</si>
  <si>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</si>
  <si>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</si>
  <si>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</si>
  <si>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</si>
  <si>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</si>
  <si>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</si>
  <si>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</si>
  <si>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</si>
  <si>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</si>
  <si>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</si>
  <si>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</si>
  <si>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</si>
  <si>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</si>
  <si>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</si>
  <si>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</si>
  <si>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</si>
  <si>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</si>
  <si>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</si>
  <si>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</si>
  <si>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</si>
  <si>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</si>
  <si>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</si>
  <si>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</si>
  <si>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</si>
  <si>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</si>
  <si>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</si>
  <si>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</si>
  <si>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</si>
  <si>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</si>
  <si>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</si>
  <si>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</si>
  <si>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</si>
  <si>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</si>
  <si>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</si>
  <si>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</si>
  <si>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</si>
  <si>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</si>
  <si>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</si>
  <si>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</si>
  <si>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</si>
  <si>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</si>
  <si>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</si>
  <si>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</si>
  <si>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</si>
  <si>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</si>
  <si>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</si>
  <si>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</si>
  <si>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</si>
  <si>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</si>
  <si>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</si>
  <si>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</si>
  <si>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</si>
  <si>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</si>
  <si>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</si>
  <si>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</si>
  <si>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</si>
  <si>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</si>
  <si>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</si>
  <si>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</si>
  <si>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</si>
  <si>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</si>
  <si>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</si>
  <si>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</si>
  <si>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</si>
  <si>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</si>
  <si>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</si>
  <si>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</si>
  <si>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</si>
  <si>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</si>
  <si>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</si>
  <si>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</si>
  <si>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</si>
  <si>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</si>
  <si>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</si>
  <si>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</si>
  <si>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</si>
  <si>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</si>
  <si>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</si>
  <si>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</si>
  <si>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</si>
  <si>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</si>
  <si>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</si>
  <si>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</si>
  <si>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</si>
  <si>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</si>
  <si>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</si>
  <si>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</si>
  <si>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</si>
  <si>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</si>
  <si>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</si>
  <si>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</si>
  <si>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</si>
  <si>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</si>
  <si>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</si>
  <si>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</si>
  <si>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</si>
  <si>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</si>
  <si>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</si>
  <si>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</si>
  <si>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</si>
  <si>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</si>
  <si>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</si>
  <si>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</si>
  <si>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</si>
  <si>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</si>
  <si>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</si>
  <si>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</si>
  <si>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</si>
  <si>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</si>
  <si>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</si>
  <si>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</si>
  <si>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</si>
  <si>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</si>
  <si>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</si>
  <si>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</si>
  <si>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</si>
  <si>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</si>
  <si>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</si>
  <si>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</si>
  <si>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</si>
  <si>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</si>
  <si>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</si>
  <si>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</si>
  <si>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</si>
  <si>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</si>
  <si>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</si>
  <si>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</si>
  <si>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</si>
  <si>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</si>
  <si>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</si>
  <si>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</si>
  <si>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</si>
  <si>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</si>
  <si>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</si>
  <si>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</si>
  <si>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</si>
  <si>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</si>
  <si>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</si>
  <si>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</si>
  <si>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</si>
  <si>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</si>
  <si>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</si>
  <si>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</si>
  <si>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</si>
  <si>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</si>
  <si>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</si>
  <si>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</si>
  <si>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</si>
  <si>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</si>
  <si>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</si>
  <si>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</si>
  <si>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</si>
  <si>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</si>
  <si>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</si>
  <si>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</si>
  <si>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</si>
  <si>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</si>
  <si>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</si>
  <si>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</si>
  <si>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</si>
  <si>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</si>
  <si>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</si>
  <si>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</si>
  <si>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</si>
  <si>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</si>
  <si>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</si>
  <si>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</si>
  <si>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</si>
  <si>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</si>
  <si>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</si>
  <si>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</si>
  <si>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</si>
  <si>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</si>
  <si>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</si>
  <si>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</si>
  <si>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</si>
  <si>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</si>
  <si>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</si>
  <si>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</si>
  <si>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</si>
  <si>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</si>
  <si>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</si>
  <si>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</si>
  <si>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</si>
  <si>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</si>
  <si>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</si>
  <si>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</si>
  <si>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</si>
  <si>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</si>
  <si>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</si>
  <si>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</si>
  <si>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</si>
  <si>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</si>
  <si>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</si>
  <si>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</si>
  <si>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</si>
  <si>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</si>
  <si>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</si>
  <si>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</si>
  <si>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</si>
  <si>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</si>
  <si>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</si>
  <si>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</si>
  <si>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</si>
  <si>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</si>
  <si>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</si>
  <si>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</si>
  <si>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</si>
  <si>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</si>
  <si>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</si>
  <si>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</si>
  <si>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</si>
  <si>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</si>
  <si>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</si>
  <si>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</si>
  <si>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</si>
  <si>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</si>
  <si>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</si>
  <si>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</si>
  <si>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</si>
  <si>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</si>
  <si>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</si>
  <si>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</si>
  <si>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</si>
  <si>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</si>
  <si>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</si>
  <si>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</si>
  <si>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</si>
  <si>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</si>
  <si>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</si>
  <si>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</si>
  <si>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</si>
  <si>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</si>
  <si>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</si>
  <si>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</si>
  <si>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</si>
  <si>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</si>
  <si>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</si>
  <si>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</si>
  <si>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</si>
  <si>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</si>
  <si>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</si>
  <si>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</si>
  <si>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</si>
  <si>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</si>
  <si>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</si>
  <si>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</si>
  <si>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</si>
  <si>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</si>
  <si>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</si>
  <si>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</si>
  <si>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</si>
  <si>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</si>
  <si>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</si>
  <si>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</si>
  <si>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</si>
  <si>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</si>
  <si>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</si>
  <si>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</si>
  <si>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</si>
  <si>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</si>
  <si>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</si>
  <si>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</si>
  <si>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</si>
  <si>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</si>
  <si>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</si>
  <si>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</si>
  <si>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</si>
  <si>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</si>
  <si>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</si>
  <si>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</si>
  <si>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</si>
  <si>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</si>
  <si>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</si>
  <si>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</si>
  <si>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</si>
  <si>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</si>
  <si>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</si>
  <si>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</si>
  <si>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</si>
  <si>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</si>
  <si>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</si>
  <si>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</si>
  <si>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</si>
  <si>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</si>
  <si>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</si>
  <si>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</si>
  <si>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</si>
  <si>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</si>
  <si>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</si>
  <si>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</si>
  <si>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</si>
  <si>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</si>
  <si>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</si>
  <si>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</si>
  <si>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</si>
  <si>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</si>
  <si>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</si>
  <si>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</si>
  <si>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</si>
  <si>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</si>
  <si>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</si>
  <si>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</si>
  <si>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</si>
  <si>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</si>
  <si>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</si>
  <si>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</si>
  <si>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</si>
  <si>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</si>
  <si>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</si>
  <si>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</si>
  <si>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</si>
  <si>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</si>
  <si>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</si>
  <si>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</si>
  <si>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</si>
  <si>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</si>
  <si>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</si>
  <si>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</si>
  <si>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</si>
  <si>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</si>
  <si>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</si>
  <si>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</si>
  <si>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</si>
  <si>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</si>
  <si>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</si>
  <si>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</si>
  <si>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</si>
  <si>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</si>
  <si>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</si>
  <si>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</si>
  <si>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</si>
  <si>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</si>
  <si>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</si>
  <si>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</si>
  <si>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</si>
  <si>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</si>
  <si>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</si>
  <si>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</si>
  <si>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</si>
  <si>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</si>
  <si>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</si>
  <si>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</si>
  <si>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</si>
  <si>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</si>
  <si>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</si>
  <si>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</si>
  <si>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</si>
  <si>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</si>
  <si>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</si>
  <si>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</si>
  <si>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</si>
  <si>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</si>
  <si>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</si>
  <si>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</si>
  <si>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</si>
  <si>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</si>
  <si>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</si>
  <si>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</si>
  <si>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</si>
  <si>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</si>
  <si>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</si>
  <si>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</si>
  <si>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</si>
  <si>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</si>
  <si>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</si>
  <si>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</si>
  <si>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</si>
  <si>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</si>
  <si>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</si>
  <si>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</si>
  <si>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</si>
  <si>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</si>
  <si>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</si>
  <si>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</si>
  <si>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</si>
  <si>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</si>
  <si>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</si>
  <si>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</si>
  <si>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</si>
  <si>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</si>
  <si>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</si>
  <si>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</si>
  <si>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</si>
  <si>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</si>
  <si>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</si>
  <si>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</si>
  <si>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</si>
  <si>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</si>
  <si>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</si>
  <si>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</si>
  <si>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</si>
  <si>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</si>
  <si>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</si>
  <si>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</si>
  <si>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</si>
  <si>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</si>
  <si>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</si>
  <si>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</si>
  <si>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</si>
  <si>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</si>
  <si>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</si>
  <si>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</si>
  <si>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</si>
  <si>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</si>
  <si>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</si>
  <si>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</si>
  <si>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</si>
  <si>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</si>
  <si>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</si>
  <si>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</si>
  <si>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</si>
  <si>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</si>
  <si>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</si>
  <si>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</si>
  <si>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</si>
  <si>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</si>
  <si>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</si>
  <si>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</si>
  <si>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</si>
  <si>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</si>
  <si>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</si>
  <si>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</si>
  <si>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</si>
  <si>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</si>
  <si>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</si>
  <si>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</si>
  <si>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</si>
  <si>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</si>
  <si>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</si>
  <si>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</si>
  <si>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</si>
  <si>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</si>
  <si>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</si>
  <si>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</si>
  <si>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</si>
  <si>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</si>
  <si>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</si>
  <si>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</si>
  <si>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</si>
  <si>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</si>
  <si>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</si>
  <si>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</si>
  <si>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</si>
  <si>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</si>
  <si>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</si>
  <si>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</si>
  <si>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</si>
  <si>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</si>
  <si>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</si>
  <si>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</si>
  <si>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</si>
  <si>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</si>
  <si>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</si>
  <si>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</si>
  <si>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</si>
  <si>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</si>
  <si>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</si>
  <si>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</si>
  <si>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</si>
  <si>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</si>
  <si>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</si>
  <si>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</si>
  <si>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</si>
  <si>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</si>
  <si>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</si>
  <si>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</si>
  <si>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</si>
  <si>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</si>
  <si>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</si>
  <si>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</si>
  <si>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</si>
  <si>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</si>
  <si>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</si>
  <si>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</si>
  <si>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</si>
  <si>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</si>
  <si>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</si>
  <si>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</si>
  <si>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</si>
  <si>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</si>
  <si>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</si>
  <si>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</si>
  <si>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</si>
  <si>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</si>
  <si>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</si>
  <si>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</si>
  <si>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</si>
  <si>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</si>
  <si>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</si>
  <si>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</si>
  <si>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</si>
  <si>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</si>
  <si>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</si>
  <si>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</si>
  <si>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</si>
  <si>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</si>
  <si>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</si>
  <si>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</si>
  <si>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</si>
  <si>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</si>
  <si>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</si>
  <si>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</si>
  <si>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</si>
  <si>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</si>
  <si>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</si>
  <si>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</si>
  <si>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</si>
  <si>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</si>
  <si>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</si>
  <si>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</si>
  <si>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</si>
  <si>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</si>
  <si>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</si>
  <si>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</si>
  <si>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</si>
  <si>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</si>
  <si>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</si>
  <si>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</si>
  <si>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</si>
  <si>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</si>
  <si>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</si>
  <si>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</si>
  <si>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</si>
  <si>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</si>
  <si>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</si>
  <si>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</si>
  <si>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</si>
  <si>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</si>
  <si>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</si>
  <si>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</si>
  <si>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</si>
  <si>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</si>
  <si>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</si>
  <si>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</si>
  <si>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</si>
  <si>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</si>
  <si>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</si>
  <si>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</si>
  <si>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</si>
  <si>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</si>
  <si>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</si>
  <si>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</si>
  <si>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</si>
  <si>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</si>
  <si>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</si>
  <si>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</si>
  <si>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</si>
  <si>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</si>
  <si>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</si>
  <si>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</si>
  <si>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</si>
  <si>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</si>
  <si>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</si>
  <si>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</si>
  <si>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</si>
  <si>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</si>
  <si>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</si>
  <si>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</si>
  <si>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</si>
  <si>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</si>
  <si>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</si>
  <si>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</si>
  <si>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</si>
  <si>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</si>
  <si>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</si>
  <si>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</si>
  <si>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</si>
  <si>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</si>
  <si>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</si>
  <si>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</si>
  <si>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</si>
  <si>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</si>
  <si>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</si>
  <si>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</si>
  <si>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</si>
  <si>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</si>
  <si>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</si>
  <si>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</si>
  <si>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</si>
  <si>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</si>
  <si>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</si>
  <si>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</si>
  <si>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</si>
  <si>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</si>
  <si>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</si>
  <si>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</si>
  <si>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</si>
  <si>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</si>
  <si>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</si>
  <si>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</si>
  <si>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</si>
  <si>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</si>
  <si>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</si>
  <si>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</si>
  <si>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</si>
  <si>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</si>
  <si>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</si>
  <si>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</si>
  <si>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</si>
  <si>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</si>
  <si>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</si>
  <si>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</si>
  <si>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</si>
  <si>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</si>
  <si>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</si>
  <si>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</si>
  <si>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</si>
  <si>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</si>
  <si>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</si>
  <si>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</si>
  <si>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</si>
  <si>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</si>
  <si>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</si>
  <si>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</si>
  <si>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</si>
  <si>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</si>
  <si>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</si>
  <si>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</si>
  <si>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</si>
  <si>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</si>
  <si>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</si>
  <si>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</si>
  <si>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</si>
  <si>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</si>
  <si>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</si>
  <si>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</si>
  <si>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</si>
  <si>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</si>
  <si>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</si>
  <si>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</si>
  <si>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</si>
  <si>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</si>
  <si>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</si>
  <si>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</si>
  <si>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</si>
  <si>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</si>
  <si>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</si>
  <si>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</si>
  <si>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</si>
  <si>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</si>
  <si>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</si>
  <si>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</si>
  <si>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</si>
  <si>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</si>
  <si>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</si>
  <si>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</si>
  <si>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</si>
  <si>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</si>
  <si>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</si>
  <si>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</si>
  <si>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</si>
  <si>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</si>
  <si>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</si>
  <si>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</si>
  <si>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</si>
  <si>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</si>
  <si>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</si>
  <si>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</si>
  <si>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</si>
  <si>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</si>
  <si>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</si>
  <si>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</si>
  <si>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</si>
  <si>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</si>
  <si>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</si>
  <si>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</si>
  <si>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</si>
  <si>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</si>
  <si>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</si>
  <si>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</si>
  <si>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</si>
  <si>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</si>
  <si>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</si>
  <si>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</si>
  <si>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</si>
  <si>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</si>
  <si>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</si>
  <si>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</si>
  <si>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</si>
  <si>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</si>
  <si>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</si>
  <si>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</si>
  <si>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</si>
  <si>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</si>
  <si>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</si>
  <si>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</si>
  <si>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</si>
  <si>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</si>
  <si>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</si>
  <si>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</si>
  <si>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</si>
  <si>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</si>
  <si>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</si>
  <si>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</si>
  <si>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</si>
  <si>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</si>
  <si>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</si>
  <si>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</si>
  <si>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</si>
  <si>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</si>
  <si>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</si>
  <si>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</si>
  <si>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</si>
  <si>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</si>
  <si>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</si>
  <si>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</si>
  <si>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</si>
  <si>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</si>
  <si>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</si>
  <si>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</si>
  <si>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</si>
  <si>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</si>
  <si>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</si>
  <si>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</si>
  <si>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</si>
  <si>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</si>
  <si>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</si>
  <si>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</si>
  <si>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</si>
  <si>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</si>
  <si>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</si>
  <si>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</si>
  <si>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</si>
  <si>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</si>
  <si>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</si>
  <si>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</si>
  <si>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</si>
  <si>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</si>
  <si>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</si>
  <si>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</si>
  <si>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</si>
  <si>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</si>
  <si>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</si>
  <si>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</si>
  <si>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</si>
  <si>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</si>
  <si>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</si>
  <si>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</si>
  <si>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</si>
  <si>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</si>
  <si>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</si>
  <si>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</si>
  <si>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</si>
  <si>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</si>
  <si>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</si>
  <si>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</si>
  <si>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</si>
  <si>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</si>
  <si>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</si>
  <si>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</si>
  <si>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</si>
  <si>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</si>
  <si>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</si>
  <si>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</si>
  <si>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</si>
  <si>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</si>
  <si>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</si>
  <si>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</si>
  <si>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</si>
  <si>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</si>
  <si>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</si>
  <si>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</si>
  <si>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</si>
  <si>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</si>
  <si>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</si>
  <si>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</si>
  <si>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</si>
  <si>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</si>
  <si>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</si>
  <si>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</si>
  <si>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</si>
  <si>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</si>
  <si>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</si>
  <si>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</si>
  <si>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</si>
  <si>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</si>
  <si>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</si>
  <si>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</si>
  <si>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</si>
  <si>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</si>
  <si>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</si>
  <si>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</si>
  <si>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</si>
  <si>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</si>
  <si>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</si>
  <si>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</si>
  <si>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</si>
  <si>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</si>
  <si>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</si>
  <si>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</si>
  <si>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</si>
  <si>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</si>
  <si>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</si>
  <si>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</si>
  <si>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</si>
  <si>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</si>
  <si>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</si>
  <si>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</si>
  <si>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</si>
  <si>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</si>
  <si>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</si>
  <si>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</si>
  <si>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</si>
  <si>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</si>
  <si>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</si>
  <si>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</si>
  <si>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</si>
  <si>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</si>
  <si>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</si>
  <si>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</si>
  <si>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</si>
  <si>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</si>
  <si>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</si>
  <si>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</si>
  <si>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</si>
  <si>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</si>
  <si>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</si>
  <si>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</si>
  <si>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</si>
  <si>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</si>
  <si>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</si>
  <si>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</si>
  <si>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</si>
  <si>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</si>
  <si>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</si>
  <si>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</si>
  <si>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</si>
  <si>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</si>
  <si>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</si>
  <si>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</si>
  <si>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</si>
  <si>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</si>
  <si>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</si>
  <si>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</si>
  <si>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</si>
  <si>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</si>
  <si>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</si>
  <si>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</si>
  <si>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</si>
  <si>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</si>
  <si>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</si>
  <si>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</si>
  <si>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</si>
  <si>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</si>
  <si>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</si>
  <si>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</si>
  <si>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</si>
  <si>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</si>
  <si>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</si>
  <si>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</si>
  <si>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</si>
  <si>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</si>
  <si>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</si>
  <si>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</si>
  <si>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</si>
  <si>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</si>
  <si>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</si>
  <si>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</si>
  <si>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</si>
  <si>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</si>
  <si>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</si>
  <si>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</si>
  <si>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</si>
  <si>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</si>
  <si>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</si>
  <si>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</si>
  <si>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</si>
  <si>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</si>
  <si>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</si>
  <si>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</si>
  <si>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</si>
  <si>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</si>
  <si>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</si>
  <si>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</si>
  <si>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</si>
  <si>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</si>
  <si>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</si>
  <si>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</si>
  <si>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</si>
  <si>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</si>
  <si>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</si>
  <si>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</si>
  <si>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</si>
  <si>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</si>
  <si>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</si>
  <si>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</si>
  <si>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</si>
  <si>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</si>
  <si>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</si>
  <si>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</si>
  <si>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</si>
  <si>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</si>
  <si>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</si>
  <si>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</si>
  <si>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</si>
  <si>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</si>
  <si>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</si>
  <si>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</si>
  <si>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</si>
  <si>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</si>
  <si>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</si>
  <si>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</si>
  <si>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</si>
  <si>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</si>
  <si>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</si>
  <si>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</si>
  <si>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</si>
  <si>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</si>
  <si>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</si>
  <si>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</si>
  <si>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</si>
  <si>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</si>
  <si>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</si>
  <si>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</si>
  <si>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</si>
  <si>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</si>
  <si>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</si>
  <si>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</si>
  <si>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</si>
  <si>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</si>
  <si>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</si>
  <si>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</si>
  <si>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</si>
  <si>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</si>
  <si>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</si>
  <si>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</si>
  <si>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</si>
  <si>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</si>
  <si>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</si>
  <si>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</si>
  <si>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</si>
  <si>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</si>
  <si>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</si>
  <si>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</si>
  <si>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</si>
  <si>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</si>
  <si>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</si>
  <si>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</si>
  <si>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</si>
  <si>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</si>
  <si>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</si>
  <si>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</si>
  <si>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</si>
  <si>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</si>
  <si>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</si>
  <si>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</si>
  <si>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</si>
  <si>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</si>
  <si>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</si>
  <si>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</si>
  <si>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</si>
  <si>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</si>
  <si>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</si>
  <si>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</si>
  <si>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</si>
  <si>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</si>
  <si>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</si>
  <si>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</si>
  <si>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</si>
  <si>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</si>
  <si>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</si>
  <si>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</si>
  <si>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</si>
  <si>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</si>
  <si>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</si>
  <si>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</si>
  <si>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</si>
  <si>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</si>
  <si>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</si>
  <si>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</si>
  <si>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</si>
  <si>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</si>
  <si>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</si>
  <si>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</si>
  <si>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</si>
  <si>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</si>
  <si>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</si>
  <si>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</si>
  <si>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</si>
  <si>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</si>
  <si>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</si>
  <si>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</si>
  <si>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</si>
  <si>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</si>
  <si>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</si>
  <si>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</si>
  <si>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</si>
  <si>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</si>
  <si>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</si>
  <si>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</si>
  <si>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</si>
  <si>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</si>
  <si>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</si>
  <si>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</si>
  <si>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</si>
  <si>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</si>
  <si>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</si>
  <si>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</si>
  <si>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</si>
  <si>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</si>
  <si>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</si>
  <si>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</si>
  <si>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</si>
  <si>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</si>
  <si>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</si>
  <si>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</si>
  <si>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</si>
  <si>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</si>
  <si>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</si>
  <si>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</si>
  <si>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</si>
  <si>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</si>
  <si>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</si>
  <si>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</si>
  <si>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</si>
  <si>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</si>
  <si>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</si>
  <si>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</si>
  <si>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</si>
  <si>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</si>
  <si>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</si>
  <si>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</si>
  <si>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</si>
  <si>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</si>
  <si>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</si>
  <si>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</si>
  <si>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</si>
  <si>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</si>
  <si>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</si>
  <si>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</si>
  <si>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</si>
  <si>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</si>
  <si>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</si>
  <si>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</si>
  <si>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</si>
  <si>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</si>
  <si>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</si>
  <si>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</si>
  <si>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</si>
  <si>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</si>
  <si>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</si>
  <si>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</si>
  <si>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</si>
  <si>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</si>
  <si>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</si>
  <si>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</si>
  <si>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</si>
  <si>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</si>
  <si>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</si>
  <si>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</si>
  <si>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</si>
  <si>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</si>
  <si>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</si>
  <si>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</si>
  <si>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</si>
  <si>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</si>
  <si>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</si>
  <si>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</si>
  <si>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</si>
  <si>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</si>
  <si>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</si>
  <si>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</si>
  <si>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</si>
  <si>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</si>
  <si>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</si>
  <si>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</si>
  <si>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</si>
  <si>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</si>
  <si>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</si>
  <si>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</si>
  <si>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</si>
  <si>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</si>
  <si>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</si>
  <si>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</si>
  <si>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</si>
  <si>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</si>
  <si>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</si>
  <si>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</si>
  <si>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</si>
  <si>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</si>
  <si>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</si>
  <si>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</si>
  <si>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</si>
  <si>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</si>
  <si>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</si>
  <si>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</si>
  <si>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</si>
  <si>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</si>
  <si>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</si>
  <si>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</si>
  <si>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</si>
  <si>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</si>
  <si>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</si>
  <si>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</si>
  <si>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</si>
  <si>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</si>
  <si>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</si>
  <si>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</si>
  <si>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</si>
  <si>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</si>
  <si>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</si>
  <si>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</si>
  <si>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</si>
  <si>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</si>
  <si>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</si>
  <si>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</si>
  <si>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</si>
  <si>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</si>
  <si>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</si>
  <si>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</si>
  <si>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</si>
  <si>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</si>
  <si>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</si>
  <si>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</si>
  <si>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</si>
  <si>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</si>
  <si>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</si>
  <si>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</si>
  <si>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</si>
  <si>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</si>
  <si>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</si>
  <si>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</si>
  <si>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</si>
  <si>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</si>
  <si>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</si>
  <si>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</si>
  <si>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</si>
  <si>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</si>
  <si>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</si>
  <si>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</si>
  <si>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</si>
  <si>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</si>
  <si>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</si>
  <si>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</si>
  <si>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</si>
  <si>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</si>
  <si>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</si>
  <si>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</si>
  <si>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</si>
  <si>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</si>
  <si>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</si>
  <si>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</si>
  <si>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</si>
  <si>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</si>
  <si>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</si>
  <si>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</si>
  <si>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</si>
  <si>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</si>
  <si>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</si>
  <si>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</si>
  <si>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</si>
  <si>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</si>
  <si>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</si>
  <si>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</si>
  <si>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</si>
  <si>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</si>
  <si>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</si>
  <si>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</si>
  <si>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</si>
  <si>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</si>
  <si>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</si>
  <si>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</si>
  <si>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</si>
  <si>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</si>
  <si>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</si>
  <si>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</si>
  <si>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</si>
  <si>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</si>
  <si>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</si>
  <si>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</si>
  <si>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</si>
  <si>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</si>
  <si>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</si>
  <si>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</si>
  <si>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</si>
  <si>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</si>
  <si>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</si>
  <si>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</si>
  <si>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</si>
  <si>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</si>
  <si>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</si>
  <si>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</si>
  <si>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</si>
  <si>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</si>
  <si>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</si>
  <si>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</si>
  <si>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</si>
  <si>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</si>
  <si>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</si>
  <si>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</si>
  <si>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</si>
  <si>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</si>
  <si>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</si>
  <si>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</si>
  <si>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</si>
  <si>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</si>
  <si>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</si>
  <si>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</si>
  <si>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</si>
  <si>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</si>
  <si>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</si>
  <si>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</si>
  <si>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</si>
  <si>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</si>
  <si>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</si>
  <si>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</si>
  <si>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</si>
  <si>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</si>
  <si>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</si>
  <si>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</si>
  <si>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</si>
  <si>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</si>
  <si>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</si>
  <si>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</si>
  <si>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</si>
  <si>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</si>
  <si>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</si>
  <si>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</si>
  <si>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</si>
  <si>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</si>
  <si>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</si>
  <si>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</si>
  <si>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</si>
  <si>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</si>
  <si>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</si>
  <si>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</si>
  <si>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</si>
  <si>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</si>
  <si>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</si>
  <si>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</si>
  <si>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</si>
  <si>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</si>
  <si>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</si>
  <si>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</si>
  <si>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</si>
  <si>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</si>
  <si>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</si>
  <si>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</si>
  <si>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</si>
  <si>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</si>
  <si>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</si>
  <si>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</si>
  <si>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</si>
  <si>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</si>
  <si>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</si>
  <si>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</si>
  <si>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</si>
  <si>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</si>
  <si>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</si>
  <si>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</si>
  <si>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</si>
  <si>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</si>
  <si>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</si>
  <si>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</si>
  <si>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</si>
  <si>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</si>
  <si>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</si>
  <si>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</si>
  <si>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</si>
  <si>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</si>
  <si>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</si>
  <si>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</si>
  <si>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</si>
  <si>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</si>
  <si>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</si>
  <si>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</si>
  <si>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</si>
  <si>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</si>
  <si>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</si>
  <si>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</si>
  <si>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</si>
  <si>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</si>
  <si>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</si>
  <si>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</si>
  <si>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</si>
  <si>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</si>
  <si>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</si>
  <si>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</si>
  <si>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</si>
  <si>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</si>
  <si>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</si>
  <si>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</si>
  <si>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</si>
  <si>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</si>
  <si>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</si>
  <si>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</si>
  <si>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</si>
  <si>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</si>
  <si>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</si>
  <si>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</si>
  <si>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</si>
  <si>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</si>
  <si>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</si>
  <si>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</si>
  <si>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</si>
  <si>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</si>
  <si>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</si>
  <si>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</si>
  <si>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</si>
  <si>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</si>
  <si>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</si>
  <si>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</si>
  <si>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</si>
  <si>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</si>
  <si>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</si>
  <si>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</si>
  <si>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</si>
  <si>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</si>
  <si>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</si>
  <si>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</si>
  <si>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</si>
  <si>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</si>
  <si>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</si>
  <si>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</si>
  <si>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</si>
  <si>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</si>
  <si>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</si>
  <si>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</si>
  <si>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</si>
  <si>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</si>
  <si>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</si>
  <si>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</si>
  <si>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</si>
  <si>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</si>
  <si>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</si>
  <si>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</si>
  <si>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</si>
  <si>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</si>
  <si>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</si>
  <si>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</si>
  <si>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</si>
  <si>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</si>
  <si>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</si>
  <si>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</si>
  <si>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</si>
  <si>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</si>
  <si>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</si>
  <si>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</si>
  <si>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</si>
  <si>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</si>
  <si>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</si>
  <si>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</si>
  <si>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</si>
  <si>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</si>
  <si>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</si>
  <si>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</si>
  <si>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</si>
  <si>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</si>
  <si>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</si>
  <si>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</si>
  <si>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</si>
  <si>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</si>
  <si>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</si>
  <si>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</si>
  <si>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</si>
  <si>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</si>
  <si>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</si>
  <si>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</si>
  <si>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</si>
  <si>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</si>
  <si>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</si>
  <si>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</si>
  <si>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</si>
  <si>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</si>
  <si>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</si>
  <si>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</si>
  <si>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</si>
  <si>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</si>
  <si>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</si>
  <si>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</si>
  <si>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</si>
  <si>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</si>
  <si>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</si>
  <si>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</si>
  <si>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</si>
  <si>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</si>
  <si>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</si>
  <si>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</si>
  <si>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</si>
  <si>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</si>
  <si>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</si>
  <si>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</si>
  <si>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</si>
  <si>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</si>
  <si>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</si>
  <si>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</si>
  <si>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</si>
  <si>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</si>
  <si>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</si>
  <si>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</si>
  <si>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</si>
  <si>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</si>
  <si>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</si>
  <si>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</si>
  <si>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</si>
  <si>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</si>
  <si>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</si>
  <si>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</si>
  <si>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</si>
  <si>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</si>
  <si>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</si>
  <si>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</si>
  <si>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</si>
  <si>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</si>
  <si>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</si>
  <si>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</si>
  <si>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</si>
  <si>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</si>
  <si>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</si>
  <si>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</si>
  <si>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</si>
  <si>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</si>
  <si>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</si>
  <si>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</si>
  <si>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</si>
  <si>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</si>
  <si>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</si>
  <si>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</si>
  <si>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</si>
  <si>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</si>
  <si>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</si>
  <si>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</si>
  <si>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</si>
  <si>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</si>
  <si>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</si>
  <si>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</si>
  <si>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</si>
  <si>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</si>
  <si>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</si>
  <si>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</si>
  <si>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</si>
  <si>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</si>
  <si>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</si>
  <si>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</si>
  <si>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</si>
  <si>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</si>
  <si>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</si>
  <si>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</si>
  <si>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</si>
  <si>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</si>
  <si>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</si>
  <si>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</si>
  <si>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</si>
  <si>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</si>
  <si>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</si>
  <si>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</si>
  <si>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</si>
  <si>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</si>
  <si>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</si>
  <si>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</si>
  <si>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</si>
  <si>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</si>
  <si>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</si>
  <si>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</si>
  <si>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</si>
  <si>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</si>
  <si>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</si>
  <si>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</si>
  <si>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</si>
  <si>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</si>
  <si>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</si>
  <si>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</si>
  <si>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</si>
  <si>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</si>
  <si>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</si>
  <si>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</si>
  <si>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</si>
  <si>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</si>
  <si>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</si>
  <si>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</si>
  <si>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</si>
  <si>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</si>
  <si>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</si>
  <si>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</si>
  <si>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</si>
  <si>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</si>
  <si>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</si>
  <si>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</si>
  <si>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</si>
  <si>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</si>
  <si>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</si>
  <si>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</si>
  <si>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</si>
  <si>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</si>
  <si>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</si>
  <si>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</si>
  <si>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</si>
  <si>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</si>
  <si>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</si>
  <si>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</si>
  <si>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</si>
  <si>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</si>
  <si>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</si>
  <si>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</si>
  <si>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</si>
  <si>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</si>
  <si>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</si>
  <si>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</si>
  <si>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</si>
  <si>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</si>
  <si>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</si>
  <si>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</si>
  <si>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</si>
  <si>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</si>
  <si>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</si>
  <si>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</si>
  <si>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</si>
  <si>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</si>
  <si>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</si>
  <si>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</si>
  <si>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</si>
  <si>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</si>
  <si>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</si>
  <si>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</si>
  <si>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</si>
  <si>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</si>
  <si>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</si>
  <si>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</si>
  <si>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</si>
  <si>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</si>
  <si>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</si>
  <si>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</si>
  <si>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</si>
  <si>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</si>
  <si>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</si>
  <si>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</si>
  <si>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</si>
  <si>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</si>
  <si>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</si>
  <si>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</si>
  <si>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</si>
  <si>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</si>
  <si>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</si>
  <si>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</si>
  <si>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</si>
  <si>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</si>
  <si>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</si>
  <si>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</si>
  <si>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</si>
  <si>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</si>
  <si>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</si>
  <si>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</si>
  <si>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</si>
  <si>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</si>
  <si>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</si>
  <si>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</si>
  <si>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</si>
  <si>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</si>
  <si>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</si>
  <si>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</si>
  <si>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</si>
  <si>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</si>
  <si>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</si>
  <si>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</si>
  <si>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</si>
  <si>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</si>
  <si>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</si>
  <si>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</si>
  <si>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</si>
  <si>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</si>
  <si>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</si>
  <si>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</si>
  <si>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</si>
  <si>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</si>
  <si>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</si>
  <si>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</si>
  <si>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</si>
  <si>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</si>
  <si>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</si>
  <si>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</si>
  <si>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</si>
  <si>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</si>
  <si>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</si>
  <si>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</si>
  <si>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</si>
  <si>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</si>
  <si>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</si>
  <si>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</si>
  <si>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</si>
  <si>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</si>
  <si>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</si>
  <si>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</si>
  <si>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</si>
  <si>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</si>
  <si>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</si>
  <si>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</si>
  <si>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</si>
  <si>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</si>
  <si>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</si>
  <si>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</si>
  <si>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</si>
  <si>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</si>
  <si>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</si>
  <si>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</si>
  <si>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</si>
  <si>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</si>
  <si>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</si>
  <si>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</si>
  <si>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</si>
  <si>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</si>
  <si>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</si>
  <si>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</si>
  <si>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</si>
  <si>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</si>
  <si>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</si>
  <si>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</si>
  <si>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</si>
  <si>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</si>
  <si>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</si>
  <si>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</si>
  <si>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</si>
  <si>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</si>
  <si>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</si>
  <si>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</si>
  <si>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</si>
  <si>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</si>
  <si>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</si>
  <si>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</si>
  <si>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</si>
  <si>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</si>
  <si>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</si>
  <si>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</si>
  <si>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</si>
  <si>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</si>
  <si>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</si>
  <si>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</si>
  <si>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</si>
  <si>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</si>
  <si>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</si>
  <si>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</si>
  <si>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</si>
  <si>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</si>
  <si>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</si>
  <si>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</si>
  <si>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</si>
  <si>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</si>
  <si>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</si>
  <si>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</si>
  <si>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</si>
  <si>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</si>
  <si>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</si>
  <si>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</si>
  <si>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</si>
  <si>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</si>
  <si>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</si>
  <si>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</si>
  <si>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</si>
  <si>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</si>
  <si>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</si>
  <si>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</si>
  <si>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</si>
  <si>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</si>
  <si>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</si>
  <si>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</si>
  <si>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</si>
  <si>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</si>
  <si>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</si>
  <si>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</si>
  <si>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</si>
  <si>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</si>
  <si>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</si>
  <si>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</si>
  <si>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</si>
  <si>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</si>
  <si>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</si>
  <si>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</si>
  <si>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</si>
  <si>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</si>
  <si>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</si>
  <si>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</si>
  <si>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</si>
  <si>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</si>
  <si>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</si>
  <si>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</si>
  <si>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</si>
  <si>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</si>
  <si>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</si>
  <si>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</si>
  <si>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</si>
  <si>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</si>
  <si>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</si>
  <si>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</si>
  <si>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</si>
  <si>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</si>
  <si>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</si>
  <si>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</si>
  <si>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</si>
  <si>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</si>
  <si>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</si>
  <si>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</si>
  <si>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</si>
  <si>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</si>
  <si>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</si>
  <si>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</si>
  <si>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</si>
  <si>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</si>
  <si>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</si>
  <si>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</si>
  <si>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</si>
  <si>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</si>
  <si>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</si>
  <si>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</si>
  <si>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</si>
  <si>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</si>
  <si>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</si>
  <si>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</si>
  <si>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</si>
  <si>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</si>
  <si>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</si>
  <si>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</si>
  <si>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</si>
  <si>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</si>
  <si>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</si>
  <si>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</si>
  <si>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</si>
  <si>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</si>
  <si>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</si>
  <si>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</si>
  <si>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</si>
  <si>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</si>
  <si>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</si>
  <si>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</si>
  <si>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</si>
  <si>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</si>
  <si>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</si>
  <si>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</si>
  <si>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</si>
  <si>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</si>
  <si>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</si>
  <si>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</si>
  <si>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</si>
  <si>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</si>
  <si>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</si>
  <si>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</si>
  <si>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</si>
  <si>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</si>
  <si>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</si>
  <si>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</si>
  <si>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</si>
  <si>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</si>
  <si>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</si>
  <si>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</si>
  <si>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</si>
  <si>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</si>
  <si>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</si>
  <si>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</si>
  <si>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</si>
  <si>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</si>
  <si>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</si>
  <si>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</si>
  <si>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</si>
  <si>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</si>
  <si>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</si>
  <si>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</si>
  <si>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</si>
  <si>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</si>
  <si>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</si>
  <si>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</si>
  <si>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</si>
  <si>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</si>
  <si>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</si>
  <si>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</si>
  <si>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</si>
  <si>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</si>
  <si>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</si>
  <si>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</si>
  <si>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</si>
  <si>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</si>
  <si>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</si>
  <si>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</si>
  <si>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</si>
  <si>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</si>
  <si>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</si>
  <si>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</si>
  <si>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</si>
  <si>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</si>
  <si>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</si>
  <si>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</si>
  <si>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</si>
  <si>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</si>
  <si>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</si>
  <si>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</si>
  <si>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</si>
  <si>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</si>
  <si>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</si>
  <si>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</si>
  <si>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</si>
  <si>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</si>
  <si>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</si>
  <si>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</si>
  <si>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</si>
  <si>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</si>
  <si>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</si>
  <si>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</si>
  <si>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</si>
  <si>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</si>
  <si>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</si>
  <si>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</si>
  <si>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</si>
  <si>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</si>
  <si>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</si>
  <si>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</si>
  <si>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</si>
  <si>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</si>
  <si>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</si>
  <si>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</si>
  <si>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</si>
  <si>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</si>
  <si>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</si>
  <si>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</si>
  <si>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</si>
  <si>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</si>
  <si>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</si>
  <si>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</si>
  <si>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</si>
  <si>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</si>
  <si>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</si>
  <si>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</si>
  <si>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</si>
  <si>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</si>
  <si>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</si>
  <si>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</si>
  <si>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</si>
  <si>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</si>
  <si>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</si>
  <si>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</si>
  <si>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</si>
  <si>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</si>
  <si>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</si>
  <si>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</si>
  <si>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</si>
  <si>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</si>
  <si>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</si>
  <si>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</si>
  <si>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</si>
  <si>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</si>
  <si>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</si>
  <si>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</si>
  <si>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</si>
  <si>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</si>
  <si>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</si>
  <si>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</si>
  <si>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</si>
  <si>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</si>
  <si>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</si>
  <si>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</si>
  <si>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</si>
  <si>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</si>
  <si>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</si>
  <si>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</si>
  <si>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</si>
  <si>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</si>
  <si>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</si>
  <si>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</si>
  <si>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</si>
  <si>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</si>
  <si>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</si>
  <si>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</si>
  <si>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</si>
  <si>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</si>
  <si>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</si>
  <si>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</si>
  <si>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</si>
  <si>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</si>
  <si>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</si>
  <si>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</si>
  <si>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</si>
  <si>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</si>
  <si>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</si>
  <si>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</si>
  <si>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</si>
  <si>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</si>
  <si>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</si>
  <si>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</si>
  <si>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</si>
  <si>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</si>
  <si>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</si>
  <si>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</si>
  <si>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</si>
  <si>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</si>
  <si>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</si>
  <si>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</si>
  <si>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</si>
  <si>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</si>
  <si>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</si>
  <si>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</si>
  <si>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</si>
  <si>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</si>
  <si>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</si>
  <si>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</si>
  <si>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</si>
  <si>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</si>
  <si>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</si>
  <si>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</si>
  <si>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</si>
  <si>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</si>
  <si>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</si>
  <si>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</si>
  <si>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</si>
  <si>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</si>
  <si>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</si>
  <si>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</si>
  <si>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</si>
  <si>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</si>
  <si>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</si>
  <si>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</si>
  <si>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</si>
  <si>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</si>
  <si>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</si>
  <si>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</si>
  <si>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</si>
  <si>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</si>
  <si>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</si>
  <si>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</si>
  <si>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</si>
  <si>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</si>
  <si>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</si>
  <si>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</si>
  <si>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</si>
  <si>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</si>
  <si>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</si>
  <si>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</si>
  <si>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</si>
  <si>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</si>
  <si>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</si>
  <si>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</si>
  <si>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</si>
  <si>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</si>
  <si>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</si>
  <si>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</si>
  <si>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</si>
  <si>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</si>
  <si>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</si>
  <si>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</si>
  <si>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</si>
  <si>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</si>
  <si>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</si>
  <si>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</si>
  <si>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</si>
  <si>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</si>
  <si>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</si>
  <si>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</si>
  <si>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</si>
  <si>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</si>
  <si>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</si>
  <si>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</si>
  <si>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</si>
  <si>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</si>
  <si>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</si>
  <si>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</si>
  <si>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</si>
  <si>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</si>
  <si>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</si>
  <si>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</si>
  <si>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</si>
  <si>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</si>
  <si>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</si>
  <si>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</si>
  <si>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</si>
  <si>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</si>
  <si>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</si>
  <si>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</si>
  <si>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</si>
  <si>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</si>
  <si>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</si>
  <si>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</si>
  <si>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</si>
  <si>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</si>
  <si>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</si>
  <si>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</si>
  <si>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</si>
  <si>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</si>
  <si>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</si>
  <si>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</si>
  <si>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</si>
  <si>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</si>
  <si>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</si>
  <si>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</si>
  <si>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</si>
  <si>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</si>
  <si>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</si>
  <si>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</si>
  <si>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</si>
  <si>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</si>
  <si>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</si>
  <si>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</si>
  <si>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</si>
  <si>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</si>
  <si>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</si>
  <si>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</si>
  <si>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</si>
  <si>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</si>
  <si>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</si>
  <si>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</si>
  <si>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</si>
  <si>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</si>
  <si>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</si>
  <si>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</si>
  <si>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</si>
  <si>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</si>
  <si>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</si>
  <si>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</si>
  <si>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</si>
  <si>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</si>
  <si>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</si>
  <si>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</si>
  <si>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</si>
  <si>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</si>
  <si>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</si>
  <si>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</si>
  <si>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</si>
  <si>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</si>
  <si>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</si>
  <si>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</si>
  <si>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</si>
  <si>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</si>
  <si>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</si>
  <si>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</si>
  <si>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</si>
  <si>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</si>
  <si>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</si>
  <si>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</si>
  <si>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</si>
  <si>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</si>
  <si>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</si>
  <si>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</si>
  <si>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</si>
  <si>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</si>
  <si>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</si>
  <si>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</si>
  <si>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</si>
  <si>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</si>
  <si>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</si>
  <si>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</si>
  <si>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</si>
  <si>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</si>
  <si>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</si>
  <si>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</si>
  <si>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</si>
  <si>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</si>
  <si>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</si>
  <si>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</si>
  <si>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</si>
  <si>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</si>
  <si>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</si>
  <si>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</si>
  <si>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</si>
  <si>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</si>
  <si>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</si>
  <si>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</si>
  <si>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</si>
  <si>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</si>
  <si>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</si>
  <si>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</si>
  <si>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</si>
  <si>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</si>
  <si>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</si>
  <si>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</si>
  <si>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</si>
  <si>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</si>
  <si>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</si>
  <si>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</si>
  <si>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</si>
  <si>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</si>
  <si>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</si>
  <si>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</si>
  <si>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</si>
  <si>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</si>
  <si>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</si>
  <si>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</si>
  <si>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</si>
  <si>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</si>
  <si>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</si>
  <si>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</si>
  <si>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</si>
  <si>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</si>
  <si>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</si>
  <si>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</si>
  <si>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</si>
  <si>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</si>
  <si>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</si>
  <si>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</si>
  <si>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</si>
  <si>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</si>
  <si>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</si>
  <si>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</si>
  <si>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</si>
  <si>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</si>
  <si>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</si>
  <si>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</si>
  <si>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</si>
  <si>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</si>
  <si>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</si>
  <si>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</si>
  <si>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</si>
  <si>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</si>
  <si>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</si>
  <si>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</si>
  <si>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</si>
  <si>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</si>
  <si>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</si>
  <si>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</si>
  <si>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</si>
  <si>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</si>
  <si>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</si>
  <si>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</si>
  <si>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</si>
  <si>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</si>
  <si>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</si>
  <si>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</si>
  <si>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</si>
  <si>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</si>
  <si>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</si>
  <si>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</si>
  <si>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</si>
  <si>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</si>
  <si>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</si>
  <si>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</si>
  <si>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</si>
  <si>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</si>
  <si>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</si>
  <si>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</si>
  <si>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</si>
  <si>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</si>
  <si>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</si>
  <si>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</si>
  <si>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</si>
  <si>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</si>
  <si>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</si>
  <si>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</si>
  <si>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</si>
  <si>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</si>
  <si>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</si>
  <si>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</si>
  <si>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</si>
  <si>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</si>
  <si>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</si>
  <si>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</si>
  <si>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</si>
  <si>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</si>
  <si>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</si>
  <si>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</si>
  <si>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</si>
  <si>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</si>
  <si>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</si>
  <si>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</si>
  <si>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</si>
  <si>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</si>
  <si>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</si>
  <si>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</si>
  <si>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</si>
  <si>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</si>
  <si>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</si>
  <si>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</si>
  <si>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</si>
  <si>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</si>
  <si>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</si>
  <si>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</si>
  <si>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</si>
  <si>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</si>
  <si>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</si>
  <si>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</si>
  <si>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</si>
  <si>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</si>
  <si>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</si>
  <si>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</si>
  <si>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</si>
  <si>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</si>
  <si>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</si>
  <si>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</si>
  <si>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</si>
  <si>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</si>
  <si>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</si>
  <si>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</si>
  <si>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</si>
  <si>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</si>
  <si>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</si>
  <si>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</si>
  <si>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</si>
  <si>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</si>
  <si>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</si>
  <si>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</si>
  <si>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</si>
  <si>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</si>
  <si>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</si>
  <si>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</si>
  <si>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</si>
  <si>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</si>
  <si>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</si>
  <si>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</si>
  <si>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</si>
  <si>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</si>
  <si>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</si>
  <si>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</si>
  <si>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</si>
  <si>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</si>
  <si>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</si>
  <si>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</si>
  <si>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</si>
  <si>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</si>
  <si>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</si>
  <si>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</si>
  <si>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</si>
  <si>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</si>
  <si>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</si>
  <si>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</si>
  <si>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</si>
  <si>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</si>
  <si>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</si>
  <si>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</si>
  <si>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</si>
  <si>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</si>
  <si>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</si>
  <si>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</si>
  <si>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</si>
  <si>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</si>
  <si>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</si>
  <si>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</si>
  <si>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</si>
  <si>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</si>
  <si>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</si>
  <si>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</si>
  <si>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</si>
  <si>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</si>
  <si>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</si>
  <si>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</si>
  <si>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</si>
  <si>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</si>
  <si>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</si>
  <si>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</si>
  <si>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</si>
  <si>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</si>
  <si>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</si>
  <si>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</si>
  <si>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</si>
  <si>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</si>
  <si>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</si>
  <si>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</si>
  <si>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</si>
  <si>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</si>
  <si>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</si>
  <si>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</si>
  <si>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</si>
  <si>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</si>
  <si>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</si>
  <si>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</si>
  <si>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</si>
  <si>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</si>
  <si>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</si>
  <si>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</si>
  <si>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</si>
  <si>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</si>
  <si>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</si>
  <si>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</si>
  <si>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</si>
  <si>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</si>
  <si>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</si>
  <si>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</si>
  <si>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</si>
  <si>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</si>
  <si>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</si>
  <si>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</si>
  <si>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</si>
  <si>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</si>
  <si>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</si>
  <si>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</si>
  <si>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</si>
  <si>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</si>
  <si>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</si>
  <si>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</si>
  <si>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</si>
  <si>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</si>
  <si>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</si>
  <si>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</si>
  <si>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</si>
  <si>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</si>
  <si>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</si>
  <si>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</si>
  <si>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</si>
  <si>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</si>
  <si>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</si>
  <si>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</si>
  <si>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</si>
  <si>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</si>
  <si>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</si>
  <si>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</si>
  <si>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</si>
  <si>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</si>
  <si>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</si>
  <si>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</si>
  <si>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</si>
  <si>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</si>
  <si>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</si>
  <si>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</si>
  <si>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</si>
  <si>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</si>
  <si>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</si>
  <si>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</si>
  <si>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</si>
  <si>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</si>
  <si>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</si>
  <si>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</si>
  <si>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</si>
  <si>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</si>
  <si>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</si>
  <si>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</si>
  <si>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</si>
  <si>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</si>
  <si>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</si>
  <si>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</si>
  <si>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</si>
  <si>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</si>
  <si>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</si>
  <si>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</si>
  <si>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</si>
  <si>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</si>
  <si>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</si>
  <si>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</si>
  <si>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</si>
  <si>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</si>
  <si>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</si>
  <si>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</si>
  <si>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</si>
  <si>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</si>
  <si>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</si>
  <si>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</si>
  <si>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</si>
  <si>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</si>
  <si>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</si>
  <si>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</si>
  <si>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</si>
  <si>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</si>
  <si>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</si>
  <si>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</si>
  <si>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</si>
  <si>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</si>
  <si>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</si>
  <si>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</si>
  <si>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</si>
  <si>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</si>
  <si>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</si>
  <si>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</si>
  <si>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</si>
  <si>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</si>
  <si>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</si>
  <si>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</si>
  <si>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</si>
  <si>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</si>
  <si>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</si>
  <si>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</si>
  <si>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</si>
  <si>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</si>
  <si>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</si>
  <si>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</si>
  <si>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</si>
  <si>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</si>
  <si>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</si>
  <si>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</si>
  <si>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</si>
  <si>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</si>
  <si>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</si>
  <si>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</si>
  <si>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</si>
  <si>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</si>
  <si>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</si>
  <si>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</si>
  <si>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</si>
  <si>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</si>
  <si>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</si>
  <si>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</si>
  <si>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</si>
  <si>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</si>
  <si>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</si>
  <si>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</si>
  <si>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</si>
  <si>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</si>
  <si>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</si>
  <si>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</si>
  <si>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</si>
  <si>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</si>
  <si>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</si>
  <si>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</si>
  <si>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</si>
  <si>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</si>
  <si>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</si>
  <si>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</si>
  <si>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</si>
  <si>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</si>
  <si>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</si>
  <si>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</si>
  <si>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</si>
  <si>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</si>
  <si>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</si>
  <si>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</si>
  <si>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</si>
  <si>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</si>
  <si>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</si>
  <si>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</si>
  <si>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</si>
  <si>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</si>
  <si>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</si>
  <si>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</si>
  <si>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</si>
  <si>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</si>
  <si>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</si>
  <si>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</si>
  <si>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</si>
  <si>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</si>
  <si>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</si>
  <si>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</si>
  <si>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</si>
  <si>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</si>
  <si>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</si>
  <si>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</si>
  <si>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</si>
  <si>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</si>
  <si>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</si>
  <si>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</si>
  <si>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</si>
  <si>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</si>
  <si>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</si>
  <si>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</si>
  <si>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</si>
  <si>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</si>
  <si>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</si>
  <si>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</si>
  <si>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</si>
  <si>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</si>
  <si>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</si>
  <si>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</si>
  <si>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</si>
  <si>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</si>
  <si>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</si>
  <si>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</si>
  <si>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</si>
  <si>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</si>
  <si>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</si>
  <si>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</si>
  <si>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</si>
  <si>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</si>
  <si>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</si>
  <si>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</si>
  <si>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</si>
  <si>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</si>
  <si>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</si>
  <si>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</si>
  <si>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</si>
  <si>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</si>
  <si>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</si>
  <si>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</si>
  <si>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</si>
  <si>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</si>
  <si>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</si>
  <si>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</si>
  <si>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</si>
  <si>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</si>
  <si>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</si>
  <si>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</si>
  <si>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</si>
  <si>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</si>
  <si>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</si>
  <si>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</si>
  <si>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</si>
  <si>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</si>
  <si>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</si>
  <si>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</si>
  <si>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</si>
  <si>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</si>
  <si>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</si>
  <si>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</si>
  <si>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</si>
  <si>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</si>
  <si>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</si>
  <si>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</si>
  <si>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</si>
  <si>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</si>
  <si>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</si>
  <si>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</si>
  <si>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</si>
  <si>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</si>
  <si>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</si>
  <si>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</si>
  <si>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</si>
  <si>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</si>
  <si>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</si>
  <si>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</si>
  <si>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</si>
  <si>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</si>
  <si>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</si>
  <si>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</si>
  <si>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</si>
  <si>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</si>
  <si>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</si>
  <si>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</si>
  <si>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</si>
  <si>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</si>
  <si>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</si>
  <si>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</si>
  <si>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</si>
  <si>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</si>
  <si>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</si>
  <si>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</si>
  <si>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</si>
  <si>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</si>
  <si>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</si>
  <si>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</si>
  <si>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</si>
  <si>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</si>
  <si>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</si>
  <si>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</si>
  <si>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</si>
  <si>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</si>
  <si>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</si>
  <si>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</si>
  <si>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</si>
  <si>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</si>
  <si>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</si>
  <si>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</si>
  <si>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</si>
  <si>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</si>
  <si>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</si>
  <si>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</si>
  <si>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</si>
  <si>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</si>
  <si>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</si>
  <si>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</si>
  <si>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</si>
  <si>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</si>
  <si>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</si>
  <si>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</si>
  <si>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</si>
  <si>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</si>
  <si>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</si>
  <si>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</si>
  <si>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</si>
  <si>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</si>
  <si>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</si>
  <si>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</si>
  <si>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</si>
  <si>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</si>
  <si>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</si>
  <si>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</si>
  <si>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</si>
  <si>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</si>
  <si>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</si>
  <si>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</si>
  <si>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</si>
  <si>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</si>
  <si>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</si>
  <si>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</si>
  <si>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</si>
  <si>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</si>
  <si>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</si>
  <si>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</si>
  <si>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</si>
  <si>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</si>
  <si>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</si>
  <si>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</si>
  <si>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</si>
  <si>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</si>
  <si>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</si>
  <si>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</si>
  <si>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</si>
  <si>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</si>
  <si>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</si>
  <si>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</si>
  <si>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</si>
  <si>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</si>
  <si>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</si>
  <si>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</si>
  <si>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</si>
  <si>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</si>
  <si>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</si>
  <si>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</si>
  <si>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</si>
  <si>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</si>
  <si>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</si>
  <si>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</si>
  <si>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</si>
  <si>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</si>
  <si>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</si>
  <si>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</si>
  <si>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</si>
  <si>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</si>
  <si>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</si>
  <si>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</si>
  <si>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</si>
  <si>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</si>
  <si>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</si>
  <si>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</si>
  <si>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</si>
  <si>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</si>
  <si>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</si>
  <si>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</si>
  <si>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</si>
  <si>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</si>
  <si>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</si>
  <si>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</si>
  <si>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</si>
  <si>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</si>
  <si>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</si>
  <si>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</si>
  <si>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</si>
  <si>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</si>
  <si>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</si>
  <si>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</si>
  <si>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</si>
  <si>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</si>
  <si>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</si>
  <si>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</si>
  <si>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</si>
  <si>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</si>
  <si>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</si>
  <si>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</si>
  <si>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</si>
  <si>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</si>
  <si>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</si>
  <si>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</si>
  <si>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</si>
  <si>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</si>
  <si>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</si>
  <si>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</si>
  <si>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</si>
  <si>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</si>
  <si>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</si>
  <si>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</si>
  <si>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</si>
  <si>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</si>
  <si>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</si>
  <si>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</si>
  <si>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</si>
  <si>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</si>
  <si>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</si>
  <si>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</si>
  <si>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</si>
  <si>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</si>
  <si>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</si>
  <si>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</si>
  <si>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</si>
  <si>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</si>
  <si>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</si>
  <si>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</si>
  <si>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</si>
  <si>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</si>
  <si>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</si>
  <si>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</si>
  <si>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</si>
  <si>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</si>
  <si>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</si>
  <si>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</si>
  <si>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</si>
  <si>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</si>
  <si>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</si>
  <si>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</si>
  <si>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</si>
  <si>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</si>
  <si>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</si>
  <si>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</si>
  <si>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</si>
  <si>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</si>
  <si>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</si>
  <si>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</si>
  <si>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</si>
  <si>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</si>
  <si>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</si>
  <si>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</si>
  <si>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</si>
  <si>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</si>
  <si>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</si>
  <si>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</si>
  <si>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</si>
  <si>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</si>
  <si>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</si>
  <si>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</si>
  <si>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</si>
  <si>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</si>
  <si>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</si>
  <si>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</si>
  <si>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</si>
  <si>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</si>
  <si>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</si>
  <si>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</si>
  <si>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</si>
  <si>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</si>
  <si>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</si>
  <si>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</si>
  <si>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</si>
  <si>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</si>
  <si>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</si>
  <si>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</si>
  <si>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</si>
  <si>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</si>
  <si>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</si>
  <si>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</si>
  <si>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</si>
  <si>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</si>
  <si>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</si>
  <si>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</si>
  <si>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</si>
  <si>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</si>
  <si>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</si>
  <si>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</si>
  <si>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</si>
  <si>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</si>
  <si>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</si>
  <si>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</si>
  <si>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</si>
  <si>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</si>
  <si>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</si>
  <si>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</si>
  <si>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</si>
  <si>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</si>
  <si>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</si>
  <si>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</si>
  <si>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</si>
  <si>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</si>
  <si>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</si>
  <si>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</si>
  <si>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</si>
  <si>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</si>
  <si>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</si>
  <si>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</si>
  <si>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</si>
  <si>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</si>
  <si>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</si>
  <si>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</si>
  <si>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</si>
  <si>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</si>
  <si>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</si>
  <si>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</si>
  <si>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</si>
  <si>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</si>
  <si>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</si>
  <si>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</si>
  <si>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</si>
  <si>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</si>
  <si>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</si>
  <si>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</si>
  <si>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</si>
  <si>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</si>
  <si>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</si>
  <si>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</si>
  <si>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</si>
  <si>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</si>
  <si>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</si>
  <si>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</si>
  <si>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</si>
  <si>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</si>
  <si>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</si>
  <si>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</si>
  <si>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</si>
  <si>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</si>
  <si>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</si>
  <si>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</si>
  <si>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</si>
  <si>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</si>
  <si>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</si>
  <si>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</si>
  <si>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</si>
  <si>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</si>
  <si>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</si>
  <si>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</si>
  <si>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</si>
  <si>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</si>
  <si>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</si>
  <si>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</si>
  <si>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</si>
  <si>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</si>
  <si>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</si>
  <si>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</si>
  <si>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</si>
  <si>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</si>
  <si>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</si>
  <si>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</si>
  <si>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</si>
  <si>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</si>
  <si>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</si>
  <si>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</si>
  <si>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</si>
  <si>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</si>
  <si>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</si>
  <si>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</si>
  <si>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</si>
  <si>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</si>
  <si>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</si>
  <si>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</si>
  <si>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</si>
  <si>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</si>
  <si>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</si>
  <si>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</si>
  <si>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</si>
  <si>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</si>
  <si>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</si>
  <si>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</si>
  <si>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</si>
  <si>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</si>
  <si>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</si>
  <si>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</si>
  <si>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</si>
  <si>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</si>
  <si>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</si>
  <si>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</si>
  <si>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</si>
  <si>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</si>
  <si>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</si>
  <si>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</si>
  <si>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</si>
  <si>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</si>
  <si>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</si>
  <si>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</si>
  <si>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</si>
  <si>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</si>
  <si>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</si>
  <si>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</si>
  <si>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</si>
  <si>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</si>
  <si>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</si>
  <si>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</si>
  <si>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</si>
  <si>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</si>
  <si>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</si>
  <si>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</si>
  <si>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</si>
  <si>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</si>
  <si>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</si>
  <si>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</si>
  <si>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</si>
  <si>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</si>
  <si>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</si>
  <si>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</si>
  <si>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</si>
  <si>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</si>
  <si>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</si>
  <si>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</si>
  <si>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</si>
  <si>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</si>
  <si>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</si>
  <si>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</si>
  <si>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</si>
  <si>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</si>
  <si>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</si>
  <si>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</si>
  <si>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</si>
  <si>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</si>
  <si>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</si>
  <si>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</si>
  <si>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</si>
  <si>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</si>
  <si>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</si>
  <si>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</si>
  <si>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</si>
  <si>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</si>
  <si>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</si>
  <si>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</si>
  <si>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</si>
  <si>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</si>
  <si>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</si>
  <si>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</si>
  <si>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</si>
  <si>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</si>
  <si>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</si>
  <si>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</si>
  <si>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</si>
  <si>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</si>
  <si>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</si>
  <si>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</si>
  <si>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</si>
  <si>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</si>
  <si>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</si>
  <si>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</si>
  <si>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</si>
  <si>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</si>
  <si>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</si>
  <si>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</si>
  <si>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</si>
  <si>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</si>
  <si>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</si>
  <si>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</si>
  <si>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</si>
  <si>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</si>
  <si>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</si>
  <si>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</si>
  <si>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</si>
  <si>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</si>
  <si>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</si>
  <si>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</si>
  <si>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</si>
  <si>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</si>
  <si>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</si>
  <si>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</si>
  <si>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</si>
  <si>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</si>
  <si>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</si>
  <si>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</si>
  <si>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</si>
  <si>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</si>
  <si>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</si>
  <si>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</si>
  <si>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</si>
  <si>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</si>
  <si>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</si>
  <si>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</si>
  <si>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</si>
  <si>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</si>
  <si>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</si>
  <si>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</si>
  <si>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</si>
  <si>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</si>
  <si>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</si>
  <si>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</si>
  <si>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</si>
  <si>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</si>
  <si>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</si>
  <si>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</si>
  <si>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</si>
  <si>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</si>
  <si>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</si>
  <si>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</si>
  <si>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</si>
  <si>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</si>
  <si>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</si>
  <si>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</si>
  <si>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</si>
  <si>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</si>
  <si>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</si>
  <si>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</si>
  <si>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</si>
  <si>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</si>
  <si>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</si>
  <si>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</si>
  <si>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</si>
  <si>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</si>
  <si>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</si>
  <si>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</si>
  <si>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</si>
  <si>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</si>
  <si>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</si>
  <si>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</si>
  <si>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</si>
  <si>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</si>
  <si>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</si>
  <si>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</si>
  <si>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</si>
  <si>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</si>
  <si>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</si>
  <si>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</si>
  <si>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</si>
  <si>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</si>
  <si>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</si>
  <si>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</si>
  <si>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</si>
  <si>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</si>
  <si>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</si>
  <si>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</si>
  <si>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</si>
  <si>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</si>
  <si>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</si>
  <si>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</si>
  <si>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</si>
  <si>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</si>
  <si>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</si>
  <si>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</si>
  <si>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</si>
  <si>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</si>
  <si>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</si>
  <si>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</si>
  <si>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</si>
  <si>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</si>
  <si>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</si>
  <si>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</si>
  <si>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</si>
  <si>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</si>
  <si>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</si>
  <si>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</si>
  <si>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</si>
  <si>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</si>
  <si>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</si>
  <si>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</si>
  <si>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</si>
  <si>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</si>
  <si>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</si>
  <si>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</si>
  <si>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</si>
  <si>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</si>
  <si>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</si>
  <si>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</si>
  <si>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</si>
  <si>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</si>
  <si>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</si>
  <si>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</si>
  <si>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</si>
  <si>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</si>
  <si>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</si>
  <si>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</si>
  <si>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</si>
  <si>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</si>
  <si>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</si>
  <si>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</si>
  <si>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</si>
  <si>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</si>
  <si>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</si>
  <si>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</si>
  <si>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</si>
  <si>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</si>
  <si>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</si>
  <si>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</si>
  <si>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</si>
  <si>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</si>
  <si>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</si>
  <si>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</si>
  <si>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</si>
  <si>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</si>
  <si>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</si>
  <si>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</si>
  <si>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</si>
  <si>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</si>
  <si>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</si>
  <si>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</si>
  <si>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</si>
  <si>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</si>
  <si>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</si>
  <si>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</si>
  <si>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</si>
  <si>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</si>
  <si>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</si>
  <si>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</si>
  <si>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</si>
  <si>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</si>
  <si>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</si>
  <si>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</si>
  <si>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</si>
  <si>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</si>
  <si>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</si>
  <si>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</si>
  <si>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</si>
  <si>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</si>
  <si>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</si>
  <si>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</si>
  <si>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</si>
  <si>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</si>
  <si>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</si>
  <si>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</si>
  <si>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</si>
  <si>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</si>
  <si>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</si>
  <si>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</si>
  <si>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</si>
  <si>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</si>
  <si>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</si>
  <si>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</si>
  <si>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</si>
  <si>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</si>
  <si>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</si>
  <si>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</si>
  <si>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</si>
  <si>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</si>
  <si>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</si>
  <si>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</si>
  <si>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</si>
  <si>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</si>
  <si>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</si>
  <si>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</si>
  <si>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</si>
  <si>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</si>
  <si>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</si>
  <si>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</si>
  <si>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</si>
  <si>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</si>
  <si>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</si>
  <si>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</si>
  <si>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</si>
  <si>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</si>
  <si>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</si>
  <si>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</si>
  <si>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</si>
  <si>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</si>
  <si>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</si>
  <si>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</si>
  <si>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</si>
  <si>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</si>
  <si>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</si>
  <si>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</si>
  <si>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</si>
  <si>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</si>
  <si>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</si>
  <si>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</si>
  <si>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</si>
  <si>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</si>
  <si>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</si>
  <si>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</si>
  <si>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</si>
  <si>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</si>
  <si>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</si>
  <si>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</si>
  <si>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</si>
  <si>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</si>
  <si>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</si>
  <si>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</si>
  <si>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</si>
  <si>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</si>
  <si>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</si>
  <si>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</si>
  <si>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</si>
  <si>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</si>
  <si>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</si>
  <si>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</si>
  <si>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</si>
  <si>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</si>
  <si>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</si>
  <si>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</si>
  <si>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</si>
  <si>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</si>
  <si>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</si>
  <si>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</si>
  <si>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</si>
  <si>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</si>
  <si>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</si>
  <si>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</si>
  <si>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</si>
  <si>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</si>
  <si>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</si>
  <si>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</si>
  <si>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</si>
  <si>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</si>
  <si>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</si>
  <si>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</si>
  <si>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</si>
  <si>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</si>
  <si>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</si>
  <si>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</si>
  <si>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</si>
  <si>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</si>
  <si>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</si>
  <si>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</si>
  <si>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</si>
  <si>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</si>
  <si>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</si>
  <si>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</si>
  <si>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</si>
  <si>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</si>
  <si>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</si>
  <si>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</si>
  <si>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</si>
  <si>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</si>
  <si>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</si>
  <si>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</si>
  <si>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</si>
  <si>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</si>
  <si>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</si>
  <si>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</si>
  <si>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</si>
  <si>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</si>
  <si>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</si>
  <si>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</si>
  <si>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</si>
  <si>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</si>
  <si>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</si>
  <si>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</si>
  <si>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</si>
  <si>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</si>
  <si>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</si>
  <si>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</si>
  <si>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</si>
  <si>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</si>
  <si>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</si>
  <si>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</si>
  <si>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</si>
  <si>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</si>
  <si>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</si>
  <si>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</si>
  <si>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</si>
  <si>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</si>
  <si>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</si>
  <si>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</si>
  <si>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</si>
  <si>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</si>
  <si>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</si>
  <si>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</si>
  <si>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</si>
  <si>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</si>
  <si>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</si>
  <si>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</si>
  <si>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</si>
  <si>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</si>
  <si>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</si>
  <si>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</si>
  <si>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</si>
  <si>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</si>
  <si>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</si>
  <si>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</si>
  <si>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</si>
  <si>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</si>
  <si>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</si>
  <si>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</si>
  <si>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</si>
  <si>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</si>
  <si>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</si>
  <si>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</si>
  <si>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</si>
  <si>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</si>
  <si>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</si>
  <si>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</si>
  <si>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</si>
  <si>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</si>
  <si>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</si>
  <si>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</si>
  <si>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</si>
  <si>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</si>
  <si>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</si>
  <si>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</si>
  <si>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</si>
  <si>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</si>
  <si>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</si>
  <si>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</si>
  <si>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</si>
  <si>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</si>
  <si>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</si>
  <si>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</si>
  <si>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</si>
  <si>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</si>
  <si>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</si>
  <si>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</si>
  <si>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</si>
  <si>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</si>
  <si>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</si>
  <si>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</si>
  <si>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</si>
  <si>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</si>
  <si>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</si>
  <si>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</si>
  <si>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</si>
  <si>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</si>
  <si>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</si>
  <si>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</si>
  <si>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</si>
  <si>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</si>
  <si>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</si>
  <si>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</si>
  <si>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</si>
  <si>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</si>
  <si>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</si>
  <si>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</si>
  <si>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</si>
  <si>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</si>
  <si>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</si>
  <si>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</si>
  <si>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</si>
  <si>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</si>
  <si>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</si>
  <si>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</si>
  <si>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</si>
  <si>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</si>
  <si>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</si>
  <si>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</si>
  <si>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</si>
  <si>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</si>
  <si>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</si>
  <si>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</si>
  <si>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</si>
  <si>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</si>
  <si>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</si>
  <si>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</si>
  <si>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</si>
  <si>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</si>
  <si>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</si>
  <si>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</si>
  <si>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</si>
  <si>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</si>
  <si>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</si>
  <si>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</si>
  <si>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</si>
  <si>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</si>
  <si>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</si>
  <si>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</si>
  <si>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</si>
  <si>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</si>
  <si>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</si>
  <si>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</si>
  <si>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</si>
  <si>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</si>
  <si>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</si>
  <si>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</si>
  <si>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</si>
  <si>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</si>
  <si>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</si>
  <si>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</si>
  <si>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</si>
  <si>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</si>
  <si>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</si>
  <si>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</si>
  <si>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</si>
  <si>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</si>
  <si>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</si>
  <si>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</si>
  <si>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</si>
  <si>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</si>
  <si>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</si>
  <si>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</si>
  <si>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</si>
  <si>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</si>
  <si>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</si>
  <si>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</si>
  <si>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</si>
  <si>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</si>
  <si>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</si>
  <si>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</si>
  <si>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</si>
  <si>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</si>
  <si>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</si>
  <si>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</si>
  <si>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</si>
  <si>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</si>
  <si>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</si>
  <si>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</si>
  <si>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</si>
  <si>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</si>
  <si>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</si>
  <si>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</si>
  <si>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</si>
  <si>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</si>
  <si>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</si>
  <si>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</si>
  <si>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</si>
  <si>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</si>
  <si>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</si>
  <si>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</si>
  <si>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</si>
  <si>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</si>
  <si>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</si>
  <si>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</si>
  <si>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</si>
  <si>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</si>
  <si>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</si>
  <si>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</si>
  <si>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</si>
  <si>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</si>
  <si>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</si>
  <si>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</si>
  <si>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</si>
  <si>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</si>
  <si>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</si>
  <si>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</si>
  <si>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</si>
  <si>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</si>
  <si>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</si>
  <si>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</si>
  <si>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</si>
  <si>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</si>
  <si>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</si>
  <si>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</si>
  <si>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</si>
  <si>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</si>
  <si>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</si>
  <si>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</si>
  <si>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</si>
  <si>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</si>
  <si>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</si>
  <si>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</si>
  <si>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</si>
  <si>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</si>
  <si>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</si>
  <si>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</si>
  <si>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</si>
  <si>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</si>
  <si>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</si>
  <si>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</si>
  <si>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</si>
  <si>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</si>
  <si>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</si>
  <si>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</si>
  <si>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</si>
  <si>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</si>
  <si>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</si>
  <si>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</si>
  <si>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</si>
  <si>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</si>
  <si>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</si>
  <si>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</si>
  <si>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</si>
  <si>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</si>
  <si>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</si>
  <si>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</si>
  <si>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</si>
  <si>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</si>
  <si>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</si>
  <si>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</si>
  <si>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</si>
  <si>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</si>
  <si>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</si>
  <si>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</si>
  <si>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</si>
  <si>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</si>
  <si>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</si>
  <si>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</si>
  <si>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</si>
  <si>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</si>
  <si>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</si>
  <si>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</si>
  <si>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</si>
  <si>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</si>
  <si>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</si>
  <si>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</si>
  <si>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</si>
  <si>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</si>
  <si>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</si>
  <si>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</si>
  <si>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</si>
  <si>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</si>
  <si>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</si>
  <si>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</si>
  <si>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</si>
  <si>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</si>
  <si>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</si>
  <si>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</si>
  <si>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</si>
  <si>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</si>
  <si>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</si>
  <si>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</si>
  <si>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</si>
  <si>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</si>
  <si>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</si>
  <si>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</si>
  <si>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</si>
  <si>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</si>
  <si>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</si>
  <si>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</si>
  <si>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</si>
  <si>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</si>
  <si>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</si>
  <si>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</si>
  <si>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</si>
  <si>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</si>
  <si>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</si>
  <si>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</si>
  <si>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</si>
  <si>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</si>
  <si>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</si>
  <si>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</si>
  <si>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</si>
  <si>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</si>
  <si>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</si>
  <si>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</si>
  <si>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</si>
  <si>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</si>
  <si>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</si>
  <si>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</si>
  <si>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</si>
  <si>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</si>
  <si>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</si>
  <si>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</si>
  <si>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</si>
  <si>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</si>
  <si>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</si>
  <si>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</si>
  <si>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</si>
  <si>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</si>
  <si>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</si>
  <si>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</si>
  <si>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</si>
  <si>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</si>
  <si>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</si>
  <si>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</si>
  <si>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</si>
  <si>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</si>
  <si>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</si>
  <si>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</si>
  <si>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</si>
  <si>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</si>
  <si>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</si>
  <si>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</si>
  <si>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</si>
  <si>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</si>
  <si>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</si>
  <si>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</si>
  <si>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</si>
  <si>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</si>
  <si>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</si>
  <si>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</si>
  <si>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</si>
  <si>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</si>
  <si>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</si>
  <si>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</si>
  <si>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</si>
  <si>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</si>
  <si>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</si>
  <si>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</si>
  <si>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</si>
  <si>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</si>
  <si>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</si>
  <si>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</si>
  <si>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</si>
  <si>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</si>
  <si>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</si>
  <si>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</si>
  <si>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</si>
  <si>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</si>
  <si>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</si>
  <si>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</si>
  <si>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</si>
  <si>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</si>
  <si>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</si>
  <si>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</si>
  <si>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</si>
  <si>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</si>
  <si>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</si>
  <si>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</si>
  <si>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</si>
  <si>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</si>
  <si>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</si>
  <si>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</si>
  <si>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</si>
  <si>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</si>
  <si>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</si>
  <si>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</si>
  <si>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</si>
  <si>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</si>
  <si>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</si>
  <si>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</si>
  <si>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</si>
  <si>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</si>
  <si>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</si>
  <si>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</si>
  <si>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</si>
  <si>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</si>
  <si>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</si>
  <si>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</si>
  <si>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</si>
  <si>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</si>
  <si>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</si>
  <si>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</si>
  <si>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</si>
  <si>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</si>
  <si>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</si>
  <si>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</si>
  <si>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</si>
  <si>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</si>
  <si>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</si>
  <si>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</si>
  <si>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</si>
  <si>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</si>
  <si>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</si>
  <si>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</si>
  <si>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</si>
  <si>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</si>
  <si>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</si>
  <si>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</si>
  <si>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</si>
  <si>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</si>
  <si>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</si>
  <si>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</si>
  <si>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</si>
  <si>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</si>
  <si>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</si>
  <si>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</si>
  <si>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</si>
  <si>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</si>
  <si>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</si>
  <si>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</si>
  <si>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</si>
  <si>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</si>
  <si>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</si>
  <si>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</si>
  <si>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</si>
  <si>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</si>
  <si>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</si>
  <si>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</si>
  <si>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</si>
  <si>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</si>
  <si>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</si>
  <si>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</si>
  <si>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</si>
  <si>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</si>
  <si>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</si>
  <si>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</si>
  <si>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</si>
  <si>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</si>
  <si>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</si>
  <si>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</si>
  <si>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</si>
  <si>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</si>
  <si>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</si>
  <si>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</si>
  <si>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</si>
  <si>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</si>
  <si>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</si>
  <si>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</si>
  <si>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</si>
  <si>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</si>
  <si>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</si>
  <si>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</si>
  <si>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</si>
  <si>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</si>
  <si>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</si>
  <si>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</si>
  <si>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</si>
  <si>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</si>
  <si>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</si>
  <si>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</si>
  <si>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</si>
  <si>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</si>
  <si>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</si>
  <si>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</si>
  <si>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</si>
  <si>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</si>
  <si>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</si>
  <si>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</si>
  <si>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</si>
  <si>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</si>
  <si>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</si>
  <si>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</si>
  <si>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</si>
  <si>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</si>
  <si>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</si>
  <si>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</si>
  <si>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</si>
  <si>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</si>
  <si>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</si>
  <si>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</si>
  <si>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</si>
  <si>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</si>
  <si>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</si>
  <si>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</si>
  <si>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</si>
  <si>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</si>
  <si>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</si>
  <si>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</si>
  <si>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</si>
  <si>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</si>
  <si>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</si>
  <si>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</si>
  <si>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</si>
  <si>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</si>
  <si>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</si>
  <si>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</si>
  <si>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</si>
  <si>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</si>
  <si>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</si>
  <si>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</si>
  <si>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</si>
  <si>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</si>
  <si>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</si>
  <si>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</si>
  <si>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</si>
  <si>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</si>
  <si>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</si>
  <si>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</si>
  <si>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</si>
  <si>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</si>
  <si>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</si>
  <si>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</si>
  <si>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</si>
  <si>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</si>
  <si>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</si>
  <si>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</si>
  <si>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</si>
  <si>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</si>
  <si>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</si>
  <si>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</si>
  <si>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</si>
  <si>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</si>
  <si>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</si>
  <si>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</si>
  <si>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</si>
  <si>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</si>
  <si>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</si>
  <si>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</si>
  <si>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</si>
  <si>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</si>
  <si>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</si>
  <si>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</si>
  <si>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</si>
  <si>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</si>
  <si>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</si>
  <si>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</si>
  <si>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</si>
  <si>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</si>
  <si>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</si>
  <si>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</si>
  <si>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</si>
  <si>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</si>
  <si>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</si>
  <si>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</si>
  <si>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</si>
  <si>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</si>
  <si>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</si>
  <si>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</si>
  <si>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</si>
  <si>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</si>
  <si>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</si>
  <si>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</si>
  <si>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</si>
  <si>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</si>
  <si>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</si>
  <si>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</si>
  <si>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</si>
  <si>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</si>
  <si>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</si>
  <si>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</si>
  <si>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</si>
  <si>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</si>
  <si>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</si>
  <si>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</si>
  <si>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</si>
  <si>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</si>
  <si>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</si>
  <si>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</si>
  <si>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</si>
  <si>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</si>
  <si>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</si>
  <si>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</si>
  <si>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</si>
  <si>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</si>
  <si>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</si>
  <si>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</si>
  <si>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</si>
  <si>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</si>
  <si>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</si>
  <si>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</si>
  <si>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</si>
  <si>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</si>
  <si>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</si>
  <si>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</si>
  <si>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</si>
  <si>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</si>
  <si>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</si>
  <si>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</si>
  <si>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</si>
  <si>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</si>
  <si>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</si>
  <si>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</si>
  <si>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</si>
  <si>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</si>
  <si>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</si>
  <si>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</si>
  <si>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</si>
  <si>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</si>
  <si>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</si>
  <si>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</si>
  <si>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</si>
  <si>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</si>
  <si>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</si>
  <si>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</si>
  <si>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</si>
  <si>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</si>
  <si>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</si>
  <si>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</si>
  <si>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</si>
  <si>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</si>
  <si>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</si>
  <si>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</si>
  <si>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</si>
  <si>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</si>
  <si>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</si>
  <si>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</si>
  <si>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</si>
  <si>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</si>
  <si>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</si>
  <si>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</si>
  <si>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</si>
  <si>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</si>
  <si>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</si>
  <si>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</si>
  <si>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</si>
  <si>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</si>
  <si>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</si>
  <si>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</si>
  <si>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</si>
  <si>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</si>
  <si>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</si>
  <si>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</si>
  <si>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</si>
  <si>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</si>
  <si>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</si>
  <si>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</si>
  <si>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</si>
  <si>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</si>
  <si>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</si>
  <si>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</si>
  <si>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</si>
  <si>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</si>
  <si>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</si>
  <si>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</si>
  <si>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</si>
  <si>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</si>
  <si>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</si>
  <si>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</si>
  <si>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</si>
  <si>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</si>
  <si>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</si>
  <si>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</si>
  <si>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</si>
  <si>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</si>
  <si>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</si>
  <si>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</si>
  <si>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</si>
  <si>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</si>
  <si>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</si>
  <si>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</si>
  <si>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</si>
  <si>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</si>
  <si>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</si>
  <si>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</si>
  <si>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</si>
  <si>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</si>
  <si>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</si>
  <si>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</si>
  <si>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</si>
  <si>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</si>
  <si>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</si>
  <si>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</si>
  <si>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</si>
  <si>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</si>
  <si>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</si>
  <si>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</si>
  <si>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</si>
  <si>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</si>
  <si>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</si>
  <si>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</si>
  <si>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</si>
  <si>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</si>
  <si>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</si>
  <si>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</si>
  <si>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</si>
  <si>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</si>
  <si>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</si>
  <si>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</si>
  <si>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</si>
  <si>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</si>
  <si>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</si>
  <si>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</si>
  <si>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</si>
  <si>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</si>
  <si>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</si>
  <si>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</si>
  <si>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</si>
  <si>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</si>
  <si>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</si>
  <si>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</si>
  <si>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</si>
  <si>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</si>
  <si>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</si>
  <si>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</si>
  <si>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</si>
  <si>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</si>
  <si>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</si>
  <si>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</si>
  <si>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</si>
  <si>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</si>
  <si>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</si>
  <si>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</si>
  <si>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</si>
  <si>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</si>
  <si>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</si>
  <si>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</si>
  <si>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</si>
  <si>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</si>
  <si>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</si>
  <si>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</si>
  <si>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</si>
  <si>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</si>
  <si>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</si>
  <si>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</si>
  <si>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</si>
  <si>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</si>
  <si>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</si>
  <si>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</si>
  <si>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</si>
  <si>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</si>
  <si>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</si>
  <si>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</si>
  <si>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</si>
  <si>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</si>
  <si>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</si>
  <si>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</si>
  <si>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</si>
  <si>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</si>
  <si>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</si>
  <si>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</si>
  <si>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</si>
  <si>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</si>
  <si>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</si>
  <si>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</si>
  <si>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</si>
  <si>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</si>
  <si>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</si>
  <si>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</si>
  <si>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</si>
  <si>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</si>
  <si>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</si>
  <si>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</si>
  <si>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</si>
  <si>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</si>
  <si>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</si>
  <si>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</si>
  <si>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</si>
  <si>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</si>
  <si>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</si>
  <si>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</si>
  <si>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</si>
  <si>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</si>
  <si>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</si>
  <si>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</si>
  <si>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</si>
  <si>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</si>
  <si>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</si>
  <si>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</si>
  <si>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</si>
  <si>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</si>
  <si>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</si>
  <si>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</si>
  <si>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</si>
  <si>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</si>
  <si>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</si>
  <si>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</si>
  <si>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</si>
  <si>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</si>
  <si>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</si>
  <si>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</si>
  <si>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</si>
  <si>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</si>
  <si>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</si>
  <si>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</si>
  <si>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</si>
  <si>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</si>
  <si>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</si>
  <si>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</si>
  <si>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</si>
  <si>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</si>
  <si>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</si>
  <si>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</si>
  <si>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</si>
  <si>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</si>
  <si>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</si>
  <si>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</si>
  <si>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</si>
  <si>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</si>
  <si>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</si>
  <si>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</si>
  <si>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</si>
  <si>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</si>
  <si>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</si>
  <si>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</si>
  <si>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</si>
  <si>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</si>
  <si>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</si>
  <si>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</si>
  <si>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</si>
  <si>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</si>
  <si>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</si>
  <si>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</si>
  <si>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</si>
  <si>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</si>
  <si>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</si>
  <si>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</si>
  <si>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</si>
  <si>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</si>
  <si>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</si>
  <si>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</si>
  <si>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</si>
  <si>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</si>
  <si>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</si>
  <si>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</si>
  <si>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</si>
  <si>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</si>
  <si>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</si>
  <si>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</si>
  <si>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</si>
  <si>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</si>
  <si>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</si>
  <si>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</si>
  <si>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</si>
  <si>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</si>
  <si>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</si>
  <si>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</si>
  <si>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</si>
  <si>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</si>
  <si>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</si>
  <si>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</si>
  <si>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</si>
  <si>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</si>
  <si>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</si>
  <si>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</si>
  <si>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</si>
  <si>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</si>
  <si>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</si>
  <si>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</si>
  <si>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</si>
  <si>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</si>
  <si>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</si>
  <si>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</si>
  <si>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</si>
  <si>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</si>
  <si>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</si>
  <si>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</si>
  <si>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</si>
  <si>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</si>
  <si>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</si>
  <si>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</si>
  <si>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</si>
  <si>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</si>
  <si>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</si>
  <si>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</si>
  <si>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</si>
  <si>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</si>
  <si>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</si>
  <si>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</si>
  <si>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</si>
  <si>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</si>
  <si>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</si>
  <si>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</si>
  <si>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</si>
  <si>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</si>
  <si>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</si>
  <si>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</si>
  <si>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</si>
  <si>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</si>
  <si>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</si>
  <si>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</si>
  <si>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</si>
  <si>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</si>
  <si>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</si>
  <si>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</si>
  <si>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</si>
  <si>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</si>
  <si>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</si>
  <si>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</si>
  <si>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</si>
  <si>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</si>
  <si>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</si>
  <si>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</si>
  <si>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</si>
  <si>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</si>
  <si>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</si>
  <si>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</si>
  <si>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</si>
  <si>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</si>
  <si>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</si>
  <si>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</si>
  <si>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</si>
  <si>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</si>
  <si>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</si>
  <si>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</si>
  <si>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</si>
  <si>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</si>
  <si>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</si>
  <si>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</si>
  <si>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</si>
  <si>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</si>
  <si>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</si>
  <si>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</si>
  <si>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</si>
  <si>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</si>
  <si>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</si>
  <si>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</si>
  <si>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</si>
  <si>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</si>
  <si>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</si>
  <si>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</si>
  <si>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</si>
  <si>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</si>
  <si>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</si>
  <si>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</si>
  <si>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</si>
  <si>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</si>
  <si>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</si>
  <si>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</si>
  <si>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</si>
  <si>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</si>
  <si>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</si>
  <si>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</si>
  <si>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</si>
  <si>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</si>
  <si>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</si>
  <si>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</si>
  <si>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</si>
  <si>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</si>
  <si>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</si>
  <si>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</si>
  <si>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</si>
  <si>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</si>
  <si>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</si>
  <si>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</si>
  <si>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</si>
  <si>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</si>
  <si>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</si>
  <si>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</si>
  <si>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</si>
  <si>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</si>
  <si>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</si>
  <si>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</si>
  <si>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</si>
  <si>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</si>
  <si>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</si>
  <si>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</si>
  <si>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</si>
  <si>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</si>
  <si>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</si>
  <si>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</si>
  <si>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</si>
  <si>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</si>
  <si>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</si>
  <si>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</si>
  <si>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</si>
  <si>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</si>
  <si>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</si>
  <si>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</si>
  <si>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</si>
  <si>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</si>
  <si>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</si>
  <si>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</si>
  <si>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</si>
  <si>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</si>
  <si>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</si>
  <si>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</si>
  <si>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</si>
  <si>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</si>
  <si>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</si>
  <si>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</si>
  <si>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</si>
  <si>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</si>
  <si>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</si>
  <si>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</si>
  <si>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</si>
  <si>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</si>
  <si>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</si>
  <si>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</si>
  <si>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</si>
  <si>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</si>
  <si>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</si>
  <si>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</si>
  <si>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</si>
  <si>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</si>
  <si>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</si>
  <si>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</si>
  <si>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</si>
  <si>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</si>
  <si>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</si>
  <si>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</si>
  <si>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</si>
  <si>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</si>
  <si>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</si>
  <si>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</si>
  <si>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</si>
  <si>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</si>
  <si>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</si>
  <si>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</si>
  <si>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</si>
  <si>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</si>
  <si>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</si>
  <si>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</si>
  <si>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</si>
  <si>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</si>
  <si>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</si>
  <si>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</si>
  <si>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</si>
  <si>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</si>
  <si>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</si>
  <si>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</si>
  <si>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</si>
  <si>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</si>
  <si>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</si>
  <si>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</si>
  <si>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</si>
  <si>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</si>
  <si>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</si>
  <si>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</si>
  <si>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</si>
  <si>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</si>
  <si>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</si>
  <si>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</si>
  <si>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</si>
  <si>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</si>
  <si>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</si>
  <si>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</si>
  <si>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</si>
  <si>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</si>
  <si>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</si>
  <si>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</si>
  <si>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</si>
  <si>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</si>
  <si>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</si>
  <si>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</si>
  <si>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</si>
  <si>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</si>
  <si>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</si>
  <si>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</si>
  <si>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</si>
  <si>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</si>
  <si>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</si>
  <si>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</si>
  <si>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</si>
  <si>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</si>
  <si>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</si>
  <si>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</si>
  <si>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</si>
  <si>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</si>
  <si>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</si>
  <si>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</si>
  <si>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</si>
  <si>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</si>
  <si>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</si>
  <si>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</si>
  <si>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</si>
  <si>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</si>
  <si>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</si>
  <si>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</si>
  <si>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</si>
  <si>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</si>
  <si>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</si>
  <si>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</si>
  <si>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</si>
  <si>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</si>
  <si>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</si>
  <si>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</si>
  <si>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</si>
  <si>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</si>
  <si>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</si>
  <si>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</si>
  <si>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</si>
  <si>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</si>
  <si>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</si>
  <si>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</si>
  <si>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</si>
  <si>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</si>
  <si>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</si>
  <si>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</si>
  <si>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</si>
  <si>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</si>
  <si>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</si>
  <si>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</si>
  <si>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</si>
  <si>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</si>
  <si>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</si>
  <si>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</si>
  <si>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</si>
  <si>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</si>
  <si>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</si>
  <si>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</si>
  <si>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</si>
  <si>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</si>
  <si>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</si>
  <si>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</si>
  <si>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</si>
  <si>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</si>
  <si>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</si>
  <si>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</si>
  <si>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</si>
  <si>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</si>
  <si>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</si>
  <si>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</si>
  <si>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</si>
  <si>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</si>
  <si>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</si>
  <si>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</si>
  <si>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</si>
  <si>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</si>
  <si>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</si>
  <si>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</si>
  <si>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</si>
  <si>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</si>
  <si>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</si>
  <si>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</si>
  <si>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</si>
  <si>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</si>
  <si>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</si>
  <si>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</si>
  <si>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</si>
  <si>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</si>
  <si>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</si>
  <si>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</si>
  <si>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</si>
  <si>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</si>
  <si>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</si>
  <si>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</si>
  <si>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</si>
  <si>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</si>
  <si>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</si>
  <si>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</si>
  <si>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</si>
  <si>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</si>
  <si>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</si>
  <si>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</si>
  <si>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</si>
  <si>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</si>
  <si>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</si>
  <si>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</si>
  <si>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</si>
  <si>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</si>
  <si>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</si>
  <si>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</si>
  <si>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</si>
  <si>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</si>
  <si>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</si>
  <si>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</si>
  <si>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</si>
  <si>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</si>
  <si>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</si>
  <si>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</si>
  <si>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</si>
  <si>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</si>
  <si>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</si>
  <si>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</si>
  <si>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</si>
  <si>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</si>
  <si>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</si>
  <si>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</si>
  <si>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</si>
  <si>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</si>
  <si>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</si>
  <si>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</si>
  <si>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</si>
  <si>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</si>
  <si>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</si>
  <si>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</si>
  <si>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</si>
  <si>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</si>
  <si>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</si>
  <si>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</si>
  <si>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</si>
  <si>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</si>
  <si>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</si>
  <si>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</si>
  <si>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</si>
  <si>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</si>
  <si>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</si>
  <si>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</si>
  <si>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</si>
  <si>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</si>
  <si>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</si>
  <si>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</si>
  <si>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</si>
  <si>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</si>
  <si>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</si>
  <si>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</si>
  <si>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</si>
  <si>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</si>
  <si>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</si>
  <si>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</si>
  <si>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</si>
  <si>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</si>
  <si>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</si>
  <si>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</si>
  <si>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</si>
  <si>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</si>
  <si>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</si>
  <si>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</si>
  <si>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</si>
  <si>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</si>
  <si>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</si>
  <si>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</si>
  <si>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</si>
  <si>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</si>
  <si>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</si>
  <si>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</si>
  <si>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</si>
  <si>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</si>
  <si>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</si>
  <si>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</si>
  <si>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</si>
  <si>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</si>
  <si>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</si>
  <si>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</si>
  <si>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</si>
  <si>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</si>
  <si>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</si>
  <si>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</si>
  <si>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</si>
  <si>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</si>
  <si>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</si>
  <si>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</si>
  <si>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</si>
  <si>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</si>
  <si>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</si>
  <si>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</si>
  <si>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</si>
  <si>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</si>
  <si>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</si>
  <si>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</si>
  <si>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</si>
  <si>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</si>
  <si>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</si>
  <si>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</si>
  <si>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</si>
  <si>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</si>
  <si>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</si>
  <si>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</si>
  <si>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</si>
  <si>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</si>
  <si>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</si>
  <si>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</si>
  <si>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</si>
  <si>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</si>
  <si>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</si>
  <si>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</si>
  <si>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</si>
  <si>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</si>
  <si>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</si>
  <si>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</si>
  <si>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</si>
  <si>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</si>
  <si>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</si>
  <si>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</si>
  <si>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</si>
  <si>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</si>
  <si>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</si>
  <si>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</si>
  <si>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</si>
  <si>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</si>
  <si>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</si>
  <si>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</si>
  <si>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</si>
  <si>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</si>
  <si>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</si>
  <si>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</si>
  <si>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</si>
  <si>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</si>
  <si>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</si>
  <si>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</si>
  <si>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</si>
  <si>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</si>
  <si>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</si>
  <si>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</si>
  <si>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</si>
  <si>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</si>
  <si>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</si>
  <si>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</si>
  <si>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</si>
  <si>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</si>
  <si>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</si>
  <si>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</si>
  <si>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</si>
  <si>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</si>
  <si>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</si>
  <si>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</si>
  <si>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</si>
  <si>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</si>
  <si>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</si>
  <si>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</si>
  <si>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</si>
  <si>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</si>
  <si>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</si>
  <si>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</si>
  <si>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</si>
  <si>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</si>
  <si>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</si>
  <si>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</si>
  <si>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</si>
  <si>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</si>
  <si>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</si>
  <si>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</si>
  <si>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</si>
  <si>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</si>
  <si>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</si>
  <si>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</si>
  <si>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</si>
  <si>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</si>
  <si>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</si>
  <si>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</si>
  <si>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</si>
  <si>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</si>
  <si>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</si>
  <si>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</si>
  <si>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</si>
  <si>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</si>
  <si>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</si>
  <si>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</si>
  <si>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</si>
  <si>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</si>
  <si>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</si>
  <si>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</si>
  <si>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</si>
  <si>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</si>
  <si>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</si>
  <si>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</si>
  <si>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</si>
  <si>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</si>
  <si>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</si>
  <si>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</si>
  <si>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</si>
  <si>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</si>
  <si>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</si>
  <si>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</si>
  <si>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</si>
  <si>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</si>
  <si>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</si>
  <si>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</si>
  <si>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</si>
  <si>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</si>
  <si>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</si>
  <si>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</si>
  <si>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</si>
  <si>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</si>
  <si>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</si>
  <si>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</si>
  <si>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</si>
  <si>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</si>
  <si>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</si>
  <si>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</si>
  <si>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</si>
  <si>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</si>
  <si>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</si>
  <si>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</si>
  <si>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</si>
  <si>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</si>
  <si>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</si>
  <si>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</si>
  <si>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</si>
  <si>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</si>
  <si>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</si>
  <si>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</si>
  <si>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</si>
  <si>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</si>
  <si>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</si>
  <si>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</si>
  <si>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</si>
  <si>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</si>
  <si>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</si>
  <si>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</si>
  <si>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</si>
  <si>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</si>
  <si>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</si>
  <si>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</si>
  <si>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</si>
  <si>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</si>
  <si>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</si>
  <si>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</si>
  <si>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</si>
  <si>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</si>
  <si>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</si>
  <si>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</si>
  <si>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</si>
  <si>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</si>
  <si>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</si>
  <si>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</si>
  <si>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</si>
  <si>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</si>
  <si>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</si>
  <si>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</si>
  <si>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</si>
  <si>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</si>
  <si>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</si>
  <si>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</si>
  <si>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</si>
  <si>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</si>
  <si>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</si>
  <si>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</si>
  <si>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</si>
  <si>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</si>
  <si>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</si>
  <si>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</si>
  <si>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</si>
  <si>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</si>
  <si>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</si>
  <si>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</si>
  <si>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</si>
  <si>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</si>
  <si>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</si>
  <si>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</si>
  <si>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</si>
  <si>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</si>
  <si>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</si>
  <si>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</si>
  <si>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</si>
  <si>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</si>
  <si>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</si>
  <si>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</si>
  <si>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</si>
  <si>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</si>
  <si>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</si>
  <si>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</si>
  <si>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</si>
  <si>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</si>
  <si>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</si>
  <si>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</si>
  <si>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</si>
  <si>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</si>
  <si>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</si>
  <si>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</si>
  <si>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</si>
  <si>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</si>
  <si>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</si>
  <si>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</si>
  <si>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</si>
  <si>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</si>
  <si>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</si>
  <si>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</si>
  <si>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</si>
  <si>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</si>
  <si>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</si>
  <si>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</si>
  <si>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</si>
  <si>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</si>
  <si>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</si>
  <si>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</si>
  <si>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</si>
  <si>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</si>
  <si>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</si>
  <si>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</si>
  <si>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</si>
  <si>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</si>
  <si>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</si>
  <si>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</si>
  <si>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</si>
  <si>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</si>
  <si>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</si>
  <si>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</si>
  <si>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</si>
  <si>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</si>
  <si>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</si>
  <si>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</si>
  <si>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</si>
  <si>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</si>
  <si>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</si>
  <si>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</si>
  <si>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</si>
  <si>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</si>
  <si>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</si>
  <si>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</si>
  <si>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</si>
  <si>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</si>
  <si>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</si>
  <si>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</si>
  <si>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</si>
  <si>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</si>
  <si>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</si>
  <si>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</si>
  <si>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</si>
  <si>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</si>
  <si>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</si>
  <si>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</si>
  <si>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</si>
  <si>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</si>
  <si>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</si>
  <si>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</si>
  <si>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</si>
  <si>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</si>
  <si>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</si>
  <si>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</si>
  <si>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</si>
  <si>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</si>
  <si>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</si>
  <si>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</si>
  <si>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</si>
  <si>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</si>
  <si>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</si>
  <si>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</si>
  <si>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</si>
  <si>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</si>
  <si>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</si>
  <si>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</si>
  <si>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</si>
  <si>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</si>
  <si>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</si>
  <si>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</si>
  <si>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</si>
  <si>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</si>
  <si>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</si>
  <si>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</si>
  <si>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</si>
  <si>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</si>
  <si>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</si>
  <si>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</si>
  <si>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</si>
  <si>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</si>
  <si>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</si>
  <si>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</si>
  <si>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</si>
  <si>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</si>
  <si>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</si>
  <si>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</si>
  <si>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</si>
  <si>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</si>
  <si>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</si>
  <si>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</si>
  <si>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</si>
  <si>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</si>
  <si>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</si>
  <si>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</si>
  <si>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</si>
  <si>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</si>
  <si>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</si>
  <si>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</si>
  <si>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</si>
  <si>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</si>
  <si>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</si>
  <si>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</si>
  <si>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</si>
  <si>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</si>
  <si>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</si>
  <si>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</si>
  <si>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</si>
  <si>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</si>
  <si>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</si>
  <si>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</si>
  <si>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</si>
  <si>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</si>
  <si>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</si>
  <si>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</si>
  <si>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</si>
  <si>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</si>
  <si>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</si>
  <si>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</si>
  <si>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</si>
  <si>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</si>
  <si>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</si>
  <si>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</si>
  <si>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</si>
  <si>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</si>
  <si>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</si>
  <si>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</si>
  <si>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</si>
  <si>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</si>
  <si>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</si>
  <si>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</si>
  <si>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</si>
  <si>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</si>
  <si>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</si>
  <si>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</si>
  <si>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</si>
  <si>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</si>
  <si>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</si>
  <si>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</si>
  <si>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</si>
  <si>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</si>
  <si>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</si>
  <si>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</si>
  <si>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</si>
  <si>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</si>
  <si>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</si>
  <si>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</si>
  <si>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</si>
  <si>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</si>
  <si>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</si>
  <si>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</si>
  <si>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</si>
  <si>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</si>
  <si>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</si>
  <si>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</si>
  <si>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</si>
  <si>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</si>
  <si>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</si>
  <si>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</si>
  <si>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</si>
  <si>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</si>
  <si>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</si>
  <si>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</si>
  <si>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</si>
  <si>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</si>
  <si>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</si>
  <si>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</si>
  <si>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</si>
  <si>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</si>
  <si>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</si>
  <si>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</si>
  <si>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</si>
  <si>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</si>
  <si>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</si>
  <si>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</si>
  <si>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</si>
  <si>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</si>
  <si>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</si>
  <si>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</si>
  <si>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</si>
  <si>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</si>
  <si>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</si>
  <si>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</si>
  <si>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</si>
  <si>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</si>
  <si>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</si>
  <si>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</si>
  <si>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</si>
  <si>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</si>
  <si>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</si>
  <si>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</si>
  <si>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</si>
  <si>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</si>
  <si>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</si>
  <si>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</si>
  <si>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</si>
  <si>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</si>
  <si>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</si>
  <si>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</si>
  <si>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</si>
  <si>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</si>
  <si>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</si>
  <si>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</si>
  <si>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</si>
  <si>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</si>
  <si>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</si>
  <si>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</si>
  <si>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</si>
  <si>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</si>
  <si>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</si>
  <si>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</si>
  <si>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</si>
  <si>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</si>
  <si>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</si>
  <si>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</si>
  <si>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</si>
  <si>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</si>
  <si>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</si>
  <si>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</si>
  <si>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</si>
  <si>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</si>
  <si>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</si>
  <si>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</si>
  <si>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</si>
  <si>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</si>
  <si>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</si>
  <si>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</si>
  <si>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</si>
  <si>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</si>
  <si>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</si>
  <si>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</si>
  <si>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</si>
  <si>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</si>
  <si>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</si>
  <si>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</si>
  <si>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</si>
  <si>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</si>
  <si>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</si>
  <si>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</si>
  <si>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</si>
  <si>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</si>
  <si>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</si>
  <si>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</si>
  <si>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</si>
  <si>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</si>
  <si>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</si>
  <si>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</si>
  <si>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</si>
  <si>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</si>
  <si>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</si>
  <si>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</si>
  <si>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</si>
  <si>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</si>
  <si>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</si>
  <si>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</si>
  <si>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</si>
  <si>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</si>
  <si>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</si>
  <si>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</si>
  <si>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</si>
  <si>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</si>
  <si>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</si>
  <si>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</si>
  <si>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</si>
  <si>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</si>
  <si>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</si>
  <si>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</si>
  <si>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</si>
  <si>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</si>
  <si>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</si>
  <si>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</si>
  <si>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</si>
  <si>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</si>
  <si>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</si>
  <si>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</si>
  <si>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</si>
  <si>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</si>
  <si>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</si>
  <si>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</si>
  <si>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</si>
  <si>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</si>
  <si>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</si>
  <si>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</si>
  <si>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</si>
  <si>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</si>
  <si>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</si>
  <si>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</si>
  <si>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</si>
  <si>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</si>
  <si>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</si>
  <si>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</si>
  <si>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</si>
  <si>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</si>
  <si>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</si>
  <si>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</si>
  <si>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</si>
  <si>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</si>
  <si>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</si>
  <si>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</si>
  <si>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</si>
  <si>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</si>
  <si>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</si>
  <si>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</si>
  <si>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</si>
  <si>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</si>
  <si>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</si>
  <si>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</si>
  <si>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</si>
  <si>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</si>
  <si>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</si>
  <si>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</si>
  <si>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</si>
  <si>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</si>
  <si>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</si>
  <si>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</si>
  <si>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</si>
  <si>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</si>
  <si>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</si>
  <si>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</si>
  <si>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</si>
  <si>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</si>
  <si>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</si>
  <si>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</si>
  <si>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</si>
  <si>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</si>
  <si>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</si>
  <si>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</si>
  <si>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</si>
  <si>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</si>
  <si>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</si>
  <si>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</si>
  <si>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</si>
  <si>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</si>
  <si>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</si>
  <si>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</si>
  <si>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</si>
  <si>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</si>
  <si>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</si>
  <si>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</si>
  <si>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</si>
  <si>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</si>
  <si>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</si>
  <si>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</si>
  <si>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</si>
  <si>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</si>
  <si>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</si>
  <si>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</si>
  <si>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</si>
  <si>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</si>
  <si>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</si>
  <si>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</si>
  <si>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</si>
  <si>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</si>
  <si>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</si>
  <si>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</si>
  <si>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</si>
  <si>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</si>
  <si>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</si>
  <si>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</si>
  <si>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</si>
  <si>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</si>
  <si>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</si>
  <si>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</si>
  <si>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</si>
  <si>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</si>
  <si>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</si>
  <si>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</si>
  <si>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</si>
  <si>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</si>
  <si>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</si>
  <si>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</si>
  <si>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</si>
  <si>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</si>
  <si>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</si>
  <si>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</si>
  <si>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</si>
  <si>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</si>
  <si>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</si>
  <si>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</si>
  <si>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</si>
  <si>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</si>
  <si>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</si>
  <si>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</si>
  <si>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</si>
  <si>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</si>
  <si>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</si>
  <si>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</si>
  <si>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</si>
  <si>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</si>
  <si>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</si>
  <si>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</si>
  <si>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</si>
  <si>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</si>
  <si>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</si>
  <si>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</si>
  <si>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</si>
  <si>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</si>
  <si>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</si>
  <si>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</si>
  <si>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</si>
  <si>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</si>
  <si>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</si>
  <si>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</si>
  <si>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</si>
  <si>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</si>
  <si>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</si>
  <si>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</si>
  <si>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</si>
  <si>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</si>
  <si>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</si>
  <si>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</si>
  <si>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</si>
  <si>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</si>
  <si>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</si>
  <si>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</si>
  <si>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</si>
  <si>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</si>
  <si>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</si>
  <si>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</si>
  <si>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</si>
  <si>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</si>
  <si>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</si>
  <si>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</si>
  <si>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</si>
  <si>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</si>
  <si>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</si>
  <si>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</si>
  <si>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</si>
  <si>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</si>
  <si>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</si>
  <si>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</si>
  <si>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</si>
  <si>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</si>
  <si>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</si>
  <si>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</si>
  <si>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</si>
  <si>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</si>
  <si>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</si>
  <si>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</si>
  <si>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</si>
  <si>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</si>
  <si>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</si>
  <si>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</si>
  <si>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</si>
  <si>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</si>
  <si>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</si>
  <si>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</si>
  <si>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</si>
  <si>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</si>
  <si>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</si>
  <si>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</si>
  <si>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</si>
  <si>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</si>
  <si>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</si>
  <si>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</si>
  <si>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</si>
  <si>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</si>
  <si>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</si>
  <si>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</si>
  <si>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</si>
  <si>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</si>
  <si>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</si>
  <si>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</si>
  <si>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</si>
  <si>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</si>
  <si>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</si>
  <si>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</si>
  <si>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</si>
  <si>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</si>
  <si>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</si>
  <si>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</si>
  <si>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</si>
  <si>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</si>
  <si>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</si>
  <si>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</si>
  <si>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</si>
  <si>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</si>
  <si>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</si>
  <si>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</si>
  <si>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</si>
  <si>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</si>
  <si>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</si>
  <si>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</si>
  <si>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</si>
  <si>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</si>
  <si>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</si>
  <si>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</si>
  <si>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</si>
  <si>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</si>
  <si>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</si>
  <si>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</si>
  <si>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</si>
  <si>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</si>
  <si>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</si>
  <si>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</si>
  <si>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</si>
  <si>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</si>
  <si>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</si>
  <si>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</si>
  <si>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</si>
  <si>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</si>
  <si>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</si>
  <si>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</si>
  <si>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</si>
  <si>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</si>
  <si>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</si>
  <si>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</si>
  <si>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</si>
  <si>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</si>
  <si>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</si>
  <si>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</si>
  <si>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</si>
  <si>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</si>
  <si>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</si>
  <si>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</si>
  <si>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</si>
  <si>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</si>
  <si>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</si>
  <si>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</si>
  <si>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</si>
  <si>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</si>
  <si>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</si>
  <si>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</si>
  <si>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</si>
  <si>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</si>
  <si>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</si>
  <si>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</si>
  <si>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</si>
  <si>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</si>
  <si>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</si>
  <si>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</si>
  <si>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</si>
  <si>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</si>
  <si>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</si>
  <si>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</si>
  <si>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</si>
  <si>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</si>
  <si>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</si>
  <si>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</si>
  <si>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</si>
  <si>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</si>
  <si>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</si>
  <si>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</si>
  <si>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</si>
  <si>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</si>
  <si>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</si>
  <si>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</si>
  <si>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</si>
  <si>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</si>
  <si>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</si>
  <si>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</si>
  <si>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</si>
  <si>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</si>
  <si>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</si>
  <si>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</si>
  <si>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</si>
  <si>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</si>
  <si>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</si>
  <si>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</si>
  <si>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</si>
  <si>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</si>
  <si>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</si>
  <si>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</si>
  <si>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</si>
  <si>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</si>
  <si>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</si>
  <si>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</si>
  <si>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</si>
  <si>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</si>
  <si>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</si>
  <si>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</si>
  <si>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</si>
  <si>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</si>
  <si>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</si>
  <si>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</si>
  <si>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</si>
  <si>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</si>
  <si>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</si>
  <si>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</si>
  <si>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</si>
  <si>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</si>
  <si>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</si>
  <si>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</si>
  <si>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</si>
  <si>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</si>
  <si>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</si>
  <si>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</si>
  <si>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</si>
  <si>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</si>
  <si>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</si>
  <si>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</si>
  <si>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</si>
  <si>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</si>
  <si>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</si>
  <si>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</si>
  <si>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</si>
  <si>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</si>
  <si>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</si>
  <si>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</si>
  <si>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</si>
  <si>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</si>
  <si>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</si>
  <si>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</si>
  <si>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</si>
  <si>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</si>
  <si>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</si>
  <si>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</si>
  <si>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</si>
  <si>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</si>
  <si>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</si>
  <si>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</si>
  <si>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</si>
  <si>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</si>
  <si>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</si>
  <si>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</si>
  <si>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</si>
  <si>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</si>
  <si>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</si>
  <si>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</si>
  <si>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</si>
  <si>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</si>
  <si>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</si>
  <si>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</si>
  <si>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</si>
  <si>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</si>
  <si>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</si>
  <si>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</si>
  <si>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</si>
  <si>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</si>
  <si>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</si>
  <si>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</si>
  <si>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</si>
  <si>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</si>
  <si>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</si>
  <si>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</si>
  <si>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</si>
  <si>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</si>
  <si>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</si>
  <si>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</si>
  <si>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</si>
  <si>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</si>
  <si>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</si>
  <si>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</si>
  <si>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</si>
  <si>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</si>
  <si>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</si>
  <si>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</si>
  <si>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</si>
  <si>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</si>
  <si>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</si>
  <si>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</si>
  <si>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</si>
  <si>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</si>
  <si>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</si>
  <si>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</si>
  <si>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</si>
  <si>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</si>
  <si>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</si>
  <si>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</si>
  <si>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</si>
  <si>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</si>
  <si>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</si>
  <si>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</si>
  <si>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</si>
  <si>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</si>
  <si>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</si>
  <si>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</si>
  <si>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</si>
  <si>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</si>
  <si>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</si>
  <si>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</si>
  <si>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</si>
  <si>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</si>
  <si>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</si>
  <si>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</si>
  <si>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</si>
  <si>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</si>
  <si>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</si>
  <si>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</si>
  <si>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</si>
  <si>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</si>
  <si>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</si>
  <si>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</si>
  <si>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</si>
  <si>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</si>
  <si>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</si>
  <si>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</si>
  <si>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</si>
  <si>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</si>
  <si>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</si>
  <si>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</si>
  <si>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</si>
  <si>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</si>
  <si>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</si>
  <si>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</si>
  <si>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</si>
  <si>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</si>
  <si>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</si>
  <si>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</si>
  <si>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</si>
  <si>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</si>
  <si>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</si>
  <si>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</si>
  <si>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</si>
  <si>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</si>
  <si>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</si>
  <si>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</si>
  <si>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</si>
  <si>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</si>
  <si>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</si>
  <si>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</si>
  <si>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</si>
  <si>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</si>
  <si>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</si>
  <si>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</si>
  <si>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</si>
  <si>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</si>
  <si>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</si>
  <si>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</si>
  <si>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</si>
  <si>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</si>
  <si>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</si>
  <si>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</si>
  <si>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</si>
  <si>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</si>
  <si>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</si>
  <si>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</si>
  <si>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</si>
  <si>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</si>
  <si>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</si>
  <si>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</si>
  <si>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</si>
  <si>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</si>
  <si>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</si>
  <si>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</si>
  <si>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</si>
  <si>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</si>
  <si>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</si>
  <si>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</si>
  <si>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</si>
  <si>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</si>
  <si>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</si>
  <si>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</si>
  <si>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</si>
  <si>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</si>
  <si>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</si>
  <si>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</si>
  <si>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</si>
  <si>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</si>
  <si>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</si>
  <si>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</si>
  <si>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</si>
  <si>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</si>
  <si>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</si>
  <si>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</si>
  <si>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</si>
  <si>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</si>
  <si>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</si>
  <si>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</si>
  <si>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</si>
  <si>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</si>
  <si>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</si>
  <si>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</si>
  <si>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</si>
  <si>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</si>
  <si>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</si>
  <si>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</si>
  <si>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</si>
  <si>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</si>
  <si>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</si>
  <si>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</si>
  <si>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</si>
  <si>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</si>
  <si>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</si>
  <si>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</si>
  <si>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</si>
  <si>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</si>
  <si>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</si>
  <si>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</si>
  <si>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</si>
  <si>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</si>
  <si>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</si>
  <si>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</si>
  <si>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</si>
  <si>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</si>
  <si>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</si>
  <si>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</si>
  <si>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</si>
  <si>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</si>
  <si>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</si>
  <si>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</si>
  <si>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</si>
  <si>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</si>
  <si>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</si>
  <si>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</si>
  <si>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</si>
  <si>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</si>
  <si>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</si>
  <si>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</si>
  <si>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</si>
  <si>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</si>
  <si>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</si>
  <si>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</si>
  <si>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</si>
  <si>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</si>
  <si>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</si>
  <si>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</si>
  <si>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</si>
  <si>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</si>
  <si>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</si>
  <si>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</si>
  <si>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</si>
  <si>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</si>
  <si>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</si>
  <si>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</si>
  <si>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</si>
  <si>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</si>
  <si>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</si>
  <si>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</si>
  <si>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</si>
  <si>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</si>
  <si>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</si>
  <si>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</si>
  <si>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</si>
  <si>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</si>
  <si>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</si>
  <si>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</si>
  <si>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</si>
  <si>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</si>
  <si>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</si>
  <si>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</si>
  <si>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</si>
  <si>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</si>
  <si>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</si>
  <si>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</si>
  <si>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</si>
  <si>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</si>
  <si>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</si>
  <si>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</si>
  <si>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</si>
  <si>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</si>
  <si>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</si>
  <si>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</si>
  <si>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</si>
  <si>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</si>
  <si>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</si>
  <si>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</si>
  <si>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</si>
  <si>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</si>
  <si>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</si>
  <si>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</si>
  <si>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</si>
  <si>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</si>
  <si>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</si>
  <si>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</si>
  <si>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</si>
  <si>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</si>
  <si>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</si>
  <si>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</si>
  <si>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</si>
  <si>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</si>
  <si>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</si>
  <si>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</si>
  <si>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</si>
  <si>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</si>
  <si>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</si>
  <si>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</si>
  <si>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</si>
  <si>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</si>
  <si>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</si>
  <si>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</si>
  <si>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</si>
  <si>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</si>
  <si>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</si>
  <si>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</si>
  <si>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</si>
  <si>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</si>
  <si>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</si>
  <si>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</si>
  <si>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</si>
  <si>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</si>
  <si>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</si>
  <si>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</si>
  <si>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</si>
  <si>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</si>
  <si>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</si>
  <si>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</si>
  <si>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</si>
  <si>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</si>
  <si>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</si>
  <si>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</si>
  <si>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</si>
  <si>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</si>
  <si>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</si>
  <si>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</si>
  <si>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</si>
  <si>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</si>
  <si>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</si>
  <si>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</si>
  <si>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</si>
  <si>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</si>
  <si>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</si>
  <si>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</si>
  <si>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</si>
  <si>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</si>
  <si>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</si>
  <si>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</si>
  <si>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</si>
  <si>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</si>
  <si>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</si>
  <si>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</si>
  <si>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</si>
  <si>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</si>
  <si>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</si>
  <si>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</si>
  <si>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</si>
  <si>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</si>
  <si>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</si>
  <si>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</si>
  <si>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</si>
  <si>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</si>
  <si>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</si>
  <si>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</si>
  <si>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</si>
  <si>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</si>
  <si>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</si>
  <si>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</si>
  <si>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</si>
  <si>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</si>
  <si>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</si>
  <si>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</si>
  <si>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</si>
  <si>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</si>
  <si>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</si>
  <si>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</si>
  <si>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</si>
  <si>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</si>
  <si>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</si>
  <si>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</si>
  <si>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</si>
  <si>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</si>
  <si>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</si>
  <si>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</si>
  <si>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</si>
  <si>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</si>
  <si>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</si>
  <si>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</si>
  <si>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</si>
  <si>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</si>
  <si>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</si>
  <si>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</si>
  <si>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</si>
  <si>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</si>
  <si>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</si>
  <si>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</si>
  <si>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</si>
  <si>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</si>
  <si>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</si>
  <si>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</si>
  <si>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</si>
  <si>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</si>
  <si>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</si>
  <si>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</si>
  <si>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</si>
  <si>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</si>
  <si>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</si>
  <si>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</si>
  <si>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</si>
  <si>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</si>
  <si>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</si>
  <si>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</si>
  <si>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</si>
  <si>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</si>
  <si>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</si>
  <si>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</si>
  <si>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</si>
  <si>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</si>
  <si>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</si>
  <si>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</si>
  <si>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</si>
  <si>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</si>
  <si>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</si>
  <si>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</si>
  <si>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</si>
  <si>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</si>
  <si>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</si>
  <si>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</si>
  <si>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</si>
  <si>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</si>
  <si>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</si>
  <si>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</si>
  <si>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</si>
  <si>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</si>
  <si>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</si>
  <si>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</si>
  <si>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</si>
  <si>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</si>
  <si>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</si>
  <si>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</si>
  <si>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</si>
  <si>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</si>
  <si>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</si>
  <si>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</si>
  <si>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</si>
  <si>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</si>
  <si>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</si>
  <si>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</si>
  <si>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</si>
  <si>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</si>
  <si>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</si>
  <si>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</si>
  <si>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</si>
  <si>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</si>
  <si>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</si>
  <si>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</si>
  <si>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</si>
  <si>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</si>
  <si>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</si>
  <si>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</si>
  <si>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</si>
  <si>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</si>
  <si>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</si>
  <si>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</si>
  <si>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</si>
  <si>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</si>
  <si>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</si>
  <si>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</si>
  <si>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</si>
  <si>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</si>
  <si>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</si>
  <si>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</si>
  <si>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</si>
  <si>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</si>
  <si>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</si>
  <si>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</si>
  <si>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</si>
  <si>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</si>
  <si>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</si>
  <si>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</si>
  <si>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</si>
  <si>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</si>
  <si>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</si>
  <si>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</si>
  <si>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</si>
  <si>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</si>
  <si>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</si>
  <si>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</si>
  <si>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</si>
  <si>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</si>
  <si>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</si>
  <si>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</si>
  <si>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</si>
  <si>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</si>
  <si>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</si>
  <si>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</si>
  <si>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</si>
  <si>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</si>
  <si>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</si>
  <si>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</si>
  <si>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</si>
  <si>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</si>
  <si>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</si>
  <si>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</si>
  <si>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</si>
  <si>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</si>
  <si>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</si>
  <si>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</si>
  <si>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</si>
  <si>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</si>
  <si>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</si>
  <si>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</si>
  <si>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</si>
  <si>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</si>
  <si>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</si>
  <si>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</si>
  <si>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</si>
  <si>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</si>
  <si>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</si>
  <si>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</si>
  <si>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</si>
  <si>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</si>
  <si>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</si>
  <si>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</si>
  <si>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</si>
  <si>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</si>
  <si>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</si>
  <si>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</si>
  <si>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</si>
  <si>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</si>
  <si>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</si>
  <si>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</si>
  <si>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</si>
  <si>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</si>
  <si>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</si>
  <si>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</si>
  <si>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</si>
  <si>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</si>
  <si>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</si>
  <si>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</si>
  <si>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</si>
  <si>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</si>
  <si>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</si>
  <si>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</si>
  <si>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</si>
  <si>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</si>
  <si>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</si>
  <si>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</si>
  <si>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</si>
  <si>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</si>
  <si>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</si>
  <si>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</si>
  <si>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</si>
  <si>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</si>
  <si>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</si>
  <si>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</si>
  <si>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</si>
  <si>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</si>
  <si>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</si>
  <si>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</si>
  <si>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</si>
  <si>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</si>
  <si>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</si>
  <si>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</si>
  <si>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</si>
  <si>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</si>
  <si>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</si>
  <si>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</si>
  <si>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</si>
  <si>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</si>
  <si>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</si>
  <si>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</si>
  <si>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</si>
  <si>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</si>
  <si>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</si>
  <si>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</si>
  <si>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</si>
  <si>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</si>
  <si>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</si>
  <si>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</si>
  <si>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</si>
  <si>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</si>
  <si>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</si>
  <si>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</si>
  <si>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</si>
  <si>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</si>
  <si>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</si>
  <si>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</si>
  <si>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</si>
  <si>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</si>
  <si>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</si>
  <si>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</si>
  <si>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</si>
  <si>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</si>
  <si>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</si>
  <si>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</si>
  <si>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</si>
  <si>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</si>
  <si>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</si>
  <si>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</si>
  <si>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</si>
  <si>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</si>
  <si>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</si>
  <si>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</si>
  <si>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</si>
  <si>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</si>
  <si>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</si>
  <si>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</si>
  <si>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</si>
  <si>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</si>
  <si>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</si>
  <si>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</si>
  <si>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</si>
  <si>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</si>
  <si>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</si>
  <si>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</si>
  <si>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</si>
  <si>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</si>
  <si>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</si>
  <si>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</si>
  <si>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</si>
  <si>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</si>
  <si>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</si>
  <si>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</si>
  <si>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</si>
  <si>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</si>
  <si>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</si>
  <si>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</si>
  <si>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</si>
  <si>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</si>
  <si>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</si>
  <si>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</si>
  <si>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</si>
  <si>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</si>
  <si>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</si>
  <si>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</si>
  <si>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</si>
  <si>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</si>
  <si>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</si>
  <si>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</si>
  <si>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</si>
  <si>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</si>
  <si>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</si>
  <si>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</si>
  <si>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</si>
  <si>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</si>
  <si>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</si>
  <si>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</si>
  <si>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</si>
  <si>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</si>
  <si>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</si>
  <si>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</si>
  <si>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</si>
  <si>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</si>
  <si>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</si>
  <si>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</si>
  <si>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</si>
  <si>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</si>
  <si>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</si>
  <si>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</si>
  <si>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</si>
  <si>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</si>
  <si>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</si>
  <si>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</si>
  <si>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</si>
  <si>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</si>
  <si>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</si>
  <si>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</si>
  <si>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</si>
  <si>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</si>
  <si>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</si>
  <si>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</si>
  <si>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</si>
  <si>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</si>
  <si>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</si>
  <si>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</si>
  <si>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</si>
  <si>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</si>
  <si>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</si>
  <si>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</si>
  <si>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</si>
  <si>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</si>
  <si>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</si>
  <si>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</si>
  <si>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</si>
  <si>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</si>
  <si>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</si>
  <si>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</si>
  <si>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</si>
  <si>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</si>
  <si>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</si>
  <si>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</si>
  <si>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</si>
  <si>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</si>
  <si>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</si>
  <si>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</si>
  <si>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</si>
  <si>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</si>
  <si>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</si>
  <si>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</si>
  <si>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</si>
  <si>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</si>
  <si>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</si>
  <si>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</si>
  <si>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</si>
  <si>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</si>
  <si>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</si>
  <si>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</si>
  <si>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</si>
  <si>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</si>
  <si>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</si>
  <si>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</si>
  <si>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</si>
  <si>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</si>
  <si>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</si>
  <si>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</si>
  <si>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</si>
  <si>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</si>
  <si>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</si>
  <si>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</si>
  <si>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</si>
  <si>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</si>
  <si>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</si>
  <si>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</si>
  <si>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</si>
  <si>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</si>
  <si>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</si>
  <si>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</si>
  <si>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</si>
  <si>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</si>
  <si>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</si>
  <si>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</si>
  <si>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</si>
  <si>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</si>
  <si>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</si>
  <si>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</si>
  <si>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</si>
  <si>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</si>
  <si>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</si>
  <si>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</si>
  <si>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</si>
  <si>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</si>
  <si>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</si>
  <si>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</si>
  <si>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</si>
  <si>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</si>
  <si>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</si>
  <si>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</si>
  <si>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</si>
  <si>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</si>
  <si>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</si>
  <si>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</si>
  <si>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</si>
  <si>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</si>
  <si>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</si>
  <si>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</si>
  <si>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</si>
  <si>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</si>
  <si>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</si>
  <si>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</si>
  <si>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</si>
  <si>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</si>
  <si>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</si>
  <si>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</si>
  <si>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</si>
  <si>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</si>
  <si>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</si>
  <si>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</si>
  <si>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</si>
  <si>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</si>
  <si>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</si>
  <si>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</si>
  <si>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</si>
  <si>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</si>
  <si>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</si>
  <si>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</si>
  <si>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</si>
  <si>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</si>
  <si>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</si>
  <si>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</si>
  <si>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</si>
  <si>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</si>
  <si>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</si>
  <si>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</si>
  <si>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</si>
  <si>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</si>
  <si>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</si>
  <si>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</si>
  <si>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</si>
  <si>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</si>
  <si>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</si>
  <si>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</si>
  <si>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</si>
  <si>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</si>
  <si>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</si>
  <si>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</si>
  <si>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</si>
  <si>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</si>
  <si>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</si>
  <si>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</si>
  <si>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</si>
  <si>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</si>
  <si>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</si>
  <si>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</si>
  <si>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</si>
  <si>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</si>
  <si>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</si>
  <si>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</si>
  <si>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</si>
  <si>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</si>
  <si>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</si>
  <si>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</si>
  <si>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</si>
  <si>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</si>
  <si>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</si>
  <si>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</si>
  <si>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</si>
  <si>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</si>
  <si>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</si>
  <si>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</si>
  <si>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</si>
  <si>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</si>
  <si>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</si>
  <si>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</si>
  <si>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</si>
  <si>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</si>
  <si>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</si>
  <si>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</si>
  <si>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</si>
  <si>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</si>
  <si>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</si>
  <si>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</si>
  <si>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</si>
  <si>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</si>
  <si>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</si>
  <si>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</si>
  <si>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</si>
  <si>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</si>
  <si>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</si>
  <si>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</si>
  <si>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</si>
  <si>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</si>
  <si>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</si>
  <si>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</si>
  <si>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</si>
  <si>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</si>
  <si>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</si>
  <si>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</si>
  <si>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</si>
  <si>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</si>
  <si>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</si>
  <si>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</si>
  <si>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</si>
  <si>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</si>
  <si>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</si>
  <si>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</si>
  <si>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</si>
  <si>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</si>
  <si>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</si>
  <si>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</si>
  <si>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</si>
  <si>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</si>
  <si>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</si>
  <si>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</si>
  <si>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</si>
  <si>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</si>
  <si>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</si>
  <si>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</si>
  <si>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</si>
  <si>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</si>
  <si>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</si>
  <si>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</si>
  <si>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</si>
  <si>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</si>
  <si>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</si>
  <si>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</si>
  <si>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</si>
  <si>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</si>
  <si>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</si>
  <si>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</si>
  <si>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</si>
  <si>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</si>
  <si>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</si>
  <si>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</si>
  <si>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</si>
  <si>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</si>
  <si>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</si>
  <si>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</si>
  <si>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</si>
  <si>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</si>
  <si>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</si>
  <si>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</si>
  <si>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</si>
  <si>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</si>
  <si>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</si>
  <si>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</si>
  <si>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</si>
  <si>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PCM-20251027-00001200</t>
  </si>
  <si>
    <t>ETA 100 min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</si>
  <si>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</si>
  <si>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</si>
  <si>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</si>
  <si>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</si>
  <si>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PCM-20251027-00001154</t>
  </si>
  <si>
    <t>EM team on the way need 30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</si>
  <si>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</si>
  <si>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</si>
  <si>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</si>
  <si>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</si>
  <si>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</si>
  <si>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</si>
  <si>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PCM-20251027-00000979</t>
  </si>
  <si>
    <t xml:space="preserve">team on the way need 20 minutes </t>
  </si>
  <si>
    <t>PCM-20251027-00001163</t>
  </si>
  <si>
    <t>ETA 120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</si>
</sst>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0" totalsRowShown="0" headerRowDxfId="157" dataDxfId="156" headerRowBorderDxfId="154" tableBorderDxfId="155" totalsRowBorderDxfId="153">
  <autoFilter ref="A1:CJ21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9" totalsRowShown="0" headerRowDxfId="48" dataDxfId="47" headerRowBorderDxfId="45" tableBorderDxfId="46" totalsRowBorderDxfId="44">
  <autoFilter ref="A1:L19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9" totalsRowShown="0" headerRowDxfId="31" dataDxfId="30" headerRowBorderDxfId="28" tableBorderDxfId="29">
  <autoFilter ref="A1:L44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8" totalsRowShown="0" headerRowDxfId="15" dataDxfId="14" headerRowBorderDxfId="12" tableBorderDxfId="13">
  <autoFilter ref="A1:L10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294.58807974537194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14.093091319446103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45957.536505671298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45957.536505671298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45957.536505671298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45957.536505671298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45957.536505671298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45957.536505671298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45957.536505671298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45957.536505671298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45957.536505671298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45957.536505671298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45957.536505671298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45957.536505671298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45957.536505671298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45957.536505671298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45957.536505671298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45957.536505671298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45957.536505671298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45957.536505671298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45957.536505671298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45957.536505671298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45957.536505671298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45957.536505671298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45957.536505671298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45957.536505671298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45957.536505671298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45957.536505671298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45957.536505671298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45957.536505671298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45957.536505671298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45957.536505671298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45957.536505671298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45957.536505671298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45957.536505671298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45957.536505671298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45957.536505671298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45957.536505671298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45957.536505671298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45957.536505671298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45957.536505671298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45957.536505671298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45957.536505671298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45957.536505671298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45957.536505671298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45957.536505671298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45957.536505671298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45957.536505671298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45957.536505671298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45957.536505671298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45957.536505671298</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45957.536505671298</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66543D0F-CB9B-4C54-B2B6-2AFF9B82741B}"/>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0"/>
  <sheetViews>
    <sheetView workbookViewId="0">
      <selection activeCell="D5" sqre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132.53666770833661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1</v>
      </c>
      <c r="D4" s="18" t="s">
        <v>2779</v>
      </c>
      <c r="E4" s="114" t="s">
        <v>38998</v>
      </c>
      <c r="F4" s="115">
        <v>45957.534004629626</v>
      </c>
      <c r="G4" s="116">
        <f ca="1">IFERROR(NOW()-F4,"-")</f>
        <v>2.5010416720760986E-3</v>
      </c>
      <c r="H4" s="115">
        <v>45957.528449074074</v>
      </c>
      <c r="I4" s="18" t="str">
        <f>IFERROR(VLOOKUP(D4,DB!A:F,6,0),"")</f>
        <v>Generator-SG</v>
      </c>
      <c r="J4" s="18" t="str">
        <f>IFERROR(VLOOKUP(D4,DB!A:G,7,0),"")</f>
        <v>Dead</v>
      </c>
      <c r="K4" s="19" t="s">
        <v>39085</v>
      </c>
      <c r="L4" s="18" t="str">
        <f>IFERROR(VLOOKUP(D4,DB!A:I,9,0),"")</f>
        <v>Zain</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45957.536505671298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45957.536505671298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45957.536505671298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45957.536505671298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45957.536505671298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45957.536505671298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45957.536505671298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45957.536505671298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45957.536505671298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45957.536505671298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45957.536505671298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45957.536505671298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45957.536505671298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45957.536505671298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45957.536505671298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45957.536505671298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45957.536505671298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45957.536505671298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45957.536505671298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45957.536505671298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45957.536505671298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45957.536505671298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45957.536505671298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45957.536505671298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45957.536505671298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45957.536505671298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45957.536505671298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45957.536505671298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45957.536505671298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45957.536505671298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45957.536505671298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45957.536505671298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45957.536505671298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45957.536505671298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45957.536505671298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45957.536505671298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45957.536505671298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45957.536505671298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45957.536505671298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45957.536505671298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45957.536505671298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45957.536505671298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45957.536505671298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45957.536505671298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45957.536505671298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45957.536505671298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45957.536505671298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45957.536505671298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45957.536505671298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45957.536505671298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45957.536505671298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45957.536505671298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45957.536505671298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45957.536505671298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45957.536505671298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45957.536505671298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45957.536505671298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45957.536505671298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45957.536505671298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45957.536505671298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45957.536505671298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61"/>
      <c r="B66" s="162" t="str">
        <f>IFERROR(VLOOKUP(D66,DB!A:K,11,0),"")</f>
        <v/>
      </c>
      <c r="C66" s="162"/>
      <c r="D66" s="162"/>
      <c r="E66" s="163"/>
      <c r="F66" s="164"/>
      <c r="G66" s="165">
        <f ca="1">IFERROR(NOW()-F66,"-")</f>
        <v>45957.536505671298</v>
      </c>
      <c r="H66" s="164"/>
      <c r="I66" s="162" t="str">
        <f>IFERROR(VLOOKUP(D66,DB!A:F,6,0),"")</f>
        <v/>
      </c>
      <c r="J66" s="162" t="str">
        <f>IFERROR(VLOOKUP(D66,DB!A:G,7,0),"")</f>
        <v/>
      </c>
      <c r="K66" s="166"/>
      <c r="L66" s="162" t="str">
        <f>IFERROR(VLOOKUP(D66,DB!A:I,9,0),"")</f>
        <v/>
      </c>
      <c r="M66" s="162"/>
      <c r="N66" s="162"/>
      <c r="O66" s="162"/>
      <c r="P66" s="162"/>
      <c r="Q66" s="162"/>
      <c r="R66" s="162"/>
      <c r="S66" s="162"/>
      <c r="T66" s="162"/>
      <c r="U66" s="162"/>
      <c r="V66" s="162"/>
      <c r="W66" s="162"/>
      <c r="X66" s="162"/>
      <c r="Y66" s="162"/>
      <c r="Z66" s="162"/>
      <c r="AA66" s="162"/>
      <c r="AB66" s="162"/>
      <c r="AC66" s="162"/>
      <c r="AD66" s="162"/>
      <c r="AE66" s="162"/>
      <c r="AF66" s="162"/>
      <c r="AG66" s="162"/>
      <c r="AH66" s="162"/>
      <c r="AI66" s="162"/>
      <c r="AJ66" s="162"/>
      <c r="AK66" s="162"/>
      <c r="AL66" s="162"/>
      <c r="AM66" s="162"/>
      <c r="AN66" s="162"/>
      <c r="AO66" s="162"/>
      <c r="AP66" s="162"/>
      <c r="AQ66" s="162"/>
      <c r="AR66" s="162"/>
      <c r="AS66" s="162"/>
      <c r="AT66" s="162"/>
      <c r="AU66" s="162"/>
      <c r="AV66" s="162"/>
      <c r="AW66" s="162"/>
      <c r="AX66" s="162"/>
      <c r="AY66" s="162"/>
      <c r="AZ66" s="162"/>
      <c r="BA66" s="162"/>
      <c r="BB66" s="162"/>
      <c r="BC66" s="162"/>
      <c r="BD66" s="162"/>
      <c r="BE66" s="162"/>
      <c r="BF66" s="162"/>
      <c r="BG66" s="162"/>
      <c r="BH66" s="162"/>
      <c r="BI66" s="162"/>
      <c r="BJ66" s="162"/>
      <c r="BK66" s="162"/>
      <c r="BL66" s="162"/>
      <c r="BM66" s="162"/>
      <c r="BN66" s="162"/>
      <c r="BO66" s="162"/>
      <c r="BP66" s="162"/>
      <c r="BQ66" s="162"/>
      <c r="BR66" s="162"/>
      <c r="BS66" s="162"/>
      <c r="BT66" s="162"/>
      <c r="BU66" s="162"/>
      <c r="BV66" s="162"/>
      <c r="BW66" s="162"/>
      <c r="BX66" s="162"/>
      <c r="BY66" s="162"/>
      <c r="BZ66" s="162"/>
      <c r="CA66" s="162"/>
      <c r="CB66" s="162"/>
      <c r="CC66" s="162"/>
      <c r="CD66" s="162"/>
      <c r="CE66" s="162"/>
      <c r="CF66" s="162"/>
      <c r="CG66" s="162"/>
      <c r="CH66" s="162"/>
      <c r="CI66" s="162"/>
      <c r="CJ66" s="167"/>
    </row>
    <row r="67" spans="1:88" ht="31.5" customHeight="1">
      <c r="A67" s="113"/>
      <c r="B67" s="18" t="str">
        <f>IFERROR(VLOOKUP(D67,DB!A:K,11,0),"")</f>
        <v/>
      </c>
      <c r="C67" s="18"/>
      <c r="D67" s="18"/>
      <c r="E67" s="114"/>
      <c r="F67" s="115"/>
      <c r="G67" s="116">
        <f ca="1">IFERROR(NOW()-F67,"-")</f>
        <v>45957.536505671298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45957.536505671298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45957.536505671298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45957.536505671298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45957.536505671298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45957.536505671298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45957.536505671298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45957.536505671298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45957.536505671298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45957.536505671298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45957.536505671298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45957.536505671298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45957.536505671298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45957.536505671298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45957.536505671298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45957.536505671298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45957.536505671298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45957.536505671298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45957.536505671298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45957.536505671298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45957.536505671298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45957.536505671298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45957.536505671298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45957.536505671298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45957.536505671298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45957.536505671298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45957.536505671298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45957.536505671298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45957.536505671298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45957.536505671298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45957.536505671298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45957.536505671298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45957.536505671298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45957.536505671298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45957.536505671298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45957.536505671298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45957.536505671298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45957.536505671298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45957.536505671298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45957.536505671298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45957.536505671298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45957.536505671298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45957.536505671298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45957.536505671298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45957.536505671298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45957.536505671298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45957.536505671298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45957.536505671298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45957.536505671298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45957.536505671298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45957.536505671298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45957.536505671298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45957.536505671298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45957.536505671298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45957.536505671298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45957.536505671298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45957.536505671298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45957.536505671298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45957.536505671298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45957.536505671298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45957.536505671298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45957.536505671298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45957.536505671298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45957.536505671298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45957.536505671298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45957.536505671298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45957.536505671298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45957.536505671298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45957.536505671298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45957.536505671298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45957.536505671298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45957.536505671298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45957.536505671298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45957.536505671298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45957.536505671298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45957.536505671298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45957.536505671298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45957.536505671298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45957.536505671298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45957.536505671298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45957.536505671298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45957.536505671298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45957.536505671298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45957.536505671298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45957.536505671298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45957.536505671298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45957.536505671298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45957.536505671298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45957.536505671298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45957.536505671298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45957.536505671298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45957.536505671298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45957.536505671298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45957.536505671298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45957.536505671298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45957.536505671298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45957.536505671298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45957.536505671298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45957.536505671298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45957.536505671298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45957.536505671298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45957.536505671298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45957.536505671298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45957.536505671298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45957.536505671298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45957.536505671298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45957.536505671298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45957.536505671298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45957.536505671298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45957.536505671298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45957.536505671298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45957.536505671298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45957.536505671298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45957.536505671298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45957.536505671298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45957.536505671298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45957.536505671298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45957.536505671298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45957.536505671298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45957.536505671298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45957.536505671298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45957.536505671298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45957.536505671298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45957.536505671298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45957.536505671298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45957.536505671298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45957.536505671298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45957.536505671298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45957.536505671298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45957.536505671298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45957.536505671298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45957.536505671298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45957.536505671298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45957.536505671298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45957.536505671298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45957.536505671298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45957.536505671298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45957.536505671298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45957.536505671298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45957.536505671298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45957.536505671298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45957.536505671298</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45957.536505671298</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61"/>
      <c r="B210" s="162" t="str">
        <f>IFERROR(VLOOKUP(D210,DB!A:K,11,0),"")</f>
        <v/>
      </c>
      <c r="C210" s="162"/>
      <c r="D210" s="162"/>
      <c r="E210" s="163"/>
      <c r="F210" s="164"/>
      <c r="G210" s="165">
        <f ca="1">IFERROR(NOW()-F210,"-")</f>
        <v>45957.536505671298</v>
      </c>
      <c r="H210" s="164"/>
      <c r="I210" s="162" t="str">
        <f>IFERROR(VLOOKUP(D210,DB!A:F,6,0),"")</f>
        <v/>
      </c>
      <c r="J210" s="162" t="str">
        <f>IFERROR(VLOOKUP(D210,DB!A:G,7,0),"")</f>
        <v/>
      </c>
      <c r="K210" s="166"/>
      <c r="L210" s="162" t="str">
        <f>IFERROR(VLOOKUP(D210,DB!A:I,9,0),"")</f>
        <v/>
      </c>
      <c r="M210" s="162"/>
      <c r="N210" s="162"/>
      <c r="O210" s="162"/>
      <c r="P210" s="162"/>
      <c r="Q210" s="162"/>
      <c r="R210" s="162"/>
      <c r="S210" s="162"/>
      <c r="T210" s="162"/>
      <c r="U210" s="162"/>
      <c r="V210" s="162"/>
      <c r="W210" s="162"/>
      <c r="X210" s="162"/>
      <c r="Y210" s="162"/>
      <c r="Z210" s="162"/>
      <c r="AA210" s="162"/>
      <c r="AB210" s="162"/>
      <c r="AC210" s="162"/>
      <c r="AD210" s="162"/>
      <c r="AE210" s="162"/>
      <c r="AF210" s="162"/>
      <c r="AG210" s="162"/>
      <c r="AH210" s="162"/>
      <c r="AI210" s="162"/>
      <c r="AJ210" s="162"/>
      <c r="AK210" s="162"/>
      <c r="AL210" s="162"/>
      <c r="AM210" s="162"/>
      <c r="AN210" s="162"/>
      <c r="AO210" s="162"/>
      <c r="AP210" s="162"/>
      <c r="AQ210" s="162"/>
      <c r="AR210" s="162"/>
      <c r="AS210" s="162"/>
      <c r="AT210" s="162"/>
      <c r="AU210" s="162"/>
      <c r="AV210" s="162"/>
      <c r="AW210" s="162"/>
      <c r="AX210" s="162"/>
      <c r="AY210" s="162"/>
      <c r="AZ210" s="162"/>
      <c r="BA210" s="162"/>
      <c r="BB210" s="162"/>
      <c r="BC210" s="162"/>
      <c r="BD210" s="162"/>
      <c r="BE210" s="162"/>
      <c r="BF210" s="162"/>
      <c r="BG210" s="162"/>
      <c r="BH210" s="162"/>
      <c r="BI210" s="162"/>
      <c r="BJ210" s="162"/>
      <c r="BK210" s="162"/>
      <c r="BL210" s="162"/>
      <c r="BM210" s="162"/>
      <c r="BN210" s="162"/>
      <c r="BO210" s="162"/>
      <c r="BP210" s="162"/>
      <c r="BQ210" s="162"/>
      <c r="BR210" s="162"/>
      <c r="BS210" s="162"/>
      <c r="BT210" s="162"/>
      <c r="BU210" s="162"/>
      <c r="BV210" s="162"/>
      <c r="BW210" s="162"/>
      <c r="BX210" s="162"/>
      <c r="BY210" s="162"/>
      <c r="BZ210" s="162"/>
      <c r="CA210" s="162"/>
      <c r="CB210" s="162"/>
      <c r="CC210" s="162"/>
      <c r="CD210" s="162"/>
      <c r="CE210" s="162"/>
      <c r="CF210" s="162"/>
      <c r="CG210" s="162"/>
      <c r="CH210" s="162"/>
      <c r="CI210" s="162"/>
      <c r="CJ210" s="167"/>
    </row>
  </sheetData>
  <dataValidations count="2">
    <dataValidation allowBlank="1" showInputMessage="1" showErrorMessage="1" sqref="E1" xr:uid="{4D935161-CDD3-4592-B877-3FB59C99E142}"/>
    <dataValidation type="list" allowBlank="1" showInputMessage="1" showErrorMessage="1" sqref="E3:E21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45957.536505671298</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45957.536505671298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45957.536505671298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45957.536505671298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45957.536505671298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45957.536505671298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45957.536505671298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45957.536505671298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45957.536505671298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45957.536505671298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45957.536505671298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45957.536505671298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45957.536505671298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45957.536505671298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45957.536505671298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45957.536505671298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45957.536505671298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45957.536505671298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45957.536505671298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45957.536505671298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45957.536505671298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45957.536505671298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45957.536505671298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45957.536505671298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45957.536505671298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45957.536505671298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45957.536505671298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45957.536505671298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45957.536505671298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45957.536505671298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45957.536505671298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45957.536505671298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45957.536505671298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45957.536505671298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45957.536505671298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45957.536505671298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45957.536505671298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45957.536505671298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45957.536505671298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45957.536505671298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45957.536505671298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45957.536505671298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45957.536505671298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45957.536505671298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45957.536505671298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45957.536505671298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45957.536505671298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45957.536505671298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45957.536505671298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45957.536505671298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45957.536505671298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45957.536505671298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45957.536505671298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45957.536505671298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45957.536505671298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45957.536505671298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45957.536505671298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45957.536505671298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45957.536505671298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45957.536505671298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45957.536505671298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45957.536505671298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45957.536505671298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45957.536505671298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45957.536505671298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45957.536505671298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45957.536505671298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45957.536505671298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45957.536505671298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45957.536505671298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45957.536505671298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45957.536505671298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45957.536505671298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45957.536505671298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45957.536505671298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45957.536505671298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45957.536505671298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45957.536505671298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45957.536505671298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45957.536505671298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45957.536505671298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45957.536505671298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45957.536505671298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45957.536505671298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45957.536505671298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45957.536505671298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45957.536505671298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45957.536505671298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45957.536505671298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45957.536505671298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45957.536505671298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45957.536505671298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45957.536505671298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45957.536505671298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45957.536505671298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45957.536505671298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45957.536505671298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45957.536505671298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45957.536505671298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45957.536505671298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45957.536505671298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45957.536505671298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45957.536505671298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45957.536505671298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45957.536505671298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45957.536505671298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45957.536505671298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45957.536505671298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45957.536505671298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45957.536505671298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45957.536505671298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45957.536505671298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45957.536505671298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45957.536505671298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45957.536505671298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45957.536505671298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45957.536505671298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45957.536505671298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45957.536505671298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45957.536505671298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45957.536505671298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45957.536505671298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45957.536505671298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45957.536505671298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45957.536505671298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45957.536505671298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45957.536505671298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45957.536505671298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45957.536505671298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45957.536505671298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45957.536505671298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45957.536505671298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45957.536505671298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45957.536505671298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45957.536505671298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45957.536505671298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45957.536505671298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45957.536505671298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45957.536505671298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45957.536505671298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45957.536505671298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45957.536505671298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45957.536505671298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45957.536505671298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45957.536505671298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45957.536505671298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45957.536505671298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45957.536505671298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45957.536505671298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45957.536505671298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45957.536505671298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45957.536505671298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45957.536505671298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45957.536505671298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45957.536505671298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45957.536505671298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45957.536505671298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45957.536505671298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45957.536505671298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45957.536505671298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45957.536505671298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45957.536505671298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45957.536505671298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45957.536505671298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45957.536505671298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45957.536505671298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45957.536505671298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45957.536505671298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45957.536505671298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45957.536505671298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45957.536505671298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45957.536505671298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45957.536505671298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45957.536505671298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45957.536505671298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45957.536505671298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45957.536505671298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45957.536505671298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45957.536505671298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45957.536505671298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45957.536505671298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45957.536505671298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45957.536505671298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45957.536505671298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45957.536505671298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45957.536505671298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45957.536505671298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45957.536505671298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45957.536505671298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45957.536505671298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45957.536505671298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45957.536505671298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45957.536505671298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45957.536505671298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45957.536505671298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45957.536505671298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45957.536505671298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45957.536505671298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45957.536505671298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45957.536505671298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45957.536505671298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45957.536505671298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45957.536505671298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45957.536505671298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45957.536505671298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45957.536505671298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45957.536505671298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45957.536505671298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45957.536505671298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45957.536505671298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45957.536505671298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45957.536505671298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45957.536505671298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45957.536505671298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45957.536505671298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45957.536505671298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45957.536505671298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45957.536505671298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45957.536505671298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45957.536505671298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45957.536505671298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45957.536505671298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45957.536505671298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45957.536505671298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45957.536505671298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45957.536505671298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45957.536505671298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45957.536505671298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45957.536505671298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45957.536505671298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45957.536505671298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45957.536505671298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45957.536505671298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45957.536505671298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45957.536505671298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45957.536505671298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45957.536505671298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45957.536505671298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45957.536505671298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45957.536505671298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45957.536505671298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45957.536505671298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45957.536505671298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45957.536505671298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45957.536505671298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45957.536505671298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45957.536505671298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45957.536505671298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45957.536505671298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45957.536505671298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45957.536505671298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45957.536505671298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45957.536505671298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45957.536505671298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45957.536505671298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45957.536505671298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45957.536505671298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45957.536505671298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45957.536505671298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45957.536505671298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45957.536505671298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45957.536505671298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45957.536505671298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45957.536505671298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45957.536505671298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45957.536505671298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45957.536505671298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45957.536505671298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45957.536505671298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45957.536505671298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45957.536505671298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45957.536505671298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45957.536505671298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45957.536505671298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45957.536505671298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45957.536505671298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45957.536505671298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45957.536505671298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45957.536505671298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45957.536505671298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45957.536505671298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45957.536505671298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45957.536505671298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45957.536505671298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45957.536505671298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45957.536505671298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45957.536505671298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45957.536505671298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45957.536505671298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45957.536505671298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45957.536505671298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45957.536505671298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45957.536505671298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45957.536505671298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45957.536505671298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45957.536505671298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45957.536505671298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45957.536505671298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45957.536505671298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45957.536505671298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45957.536505671298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45957.536505671298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45957.536505671298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45957.536505671298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45957.536505671298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45957.536505671298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45957.536505671298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45957.536505671298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45957.536505671298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45957.536505671298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45957.536505671298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45957.536505671298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45957.536505671298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45957.536505671298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45957.536505671298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45957.536505671298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45957.536505671298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45957.536505671298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45957.536505671298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45957.536505671298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45957.536505671298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45957.536505671298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45957.536505671298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45957.536505671298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45957.536505671298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45957.536505671298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45957.536505671298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45957.536505671298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45957.536505671298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45957.536505671298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45957.536505671298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45957.536505671298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45957.536505671298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45957.536505671298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45957.536505671298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45957.536505671298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45957.536505671298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45957.536505671298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45957.536505671298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45957.536505671298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45957.536505671298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45957.536505671298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45957.536505671298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45957.536505671298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45957.536505671298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45957.536505671298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45957.536505671298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45957.536505671298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45957.536505671298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45957.536505671298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45957.536505671298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45957.536505671298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45957.536505671298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45957.536505671298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45957.536505671298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45957.536505671298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45957.536505671298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45957.536505671298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45957.536505671298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45957.536505671298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45957.536505671298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45957.536505671298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45957.536505671298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45957.536505671298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45957.536505671298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45957.536505671298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45957.536505671298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45957.536505671298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45957.536505671298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45957.536505671298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45957.536505671298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45957.536505671298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45957.536505671298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45957.536505671298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45957.536505671298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45957.536505671298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45957.536505671298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45957.536505671298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45957.536505671298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45957.536505671298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45957.536505671298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45957.536505671298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45957.536505671298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45957.536505671298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45957.536505671298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45957.536505671298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45957.536505671298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45957.536505671298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45957.536505671298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45957.536505671298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45957.536505671298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45957.536505671298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45957.536505671298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45957.536505671298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45957.536505671298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45957.536505671298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45957.536505671298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45957.536505671298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45957.536505671298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45957.536505671298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45957.536505671298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45957.536505671298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45957.536505671298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45957.536505671298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45957.536505671298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45957.536505671298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45957.536505671298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45957.536505671298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45957.536505671298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45957.536505671298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45957.536505671298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45957.536505671298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45957.536505671298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45957.536505671298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45957.536505671298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45957.536505671298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45957.536505671298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45957.536505671298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45957.536505671298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45957.536505671298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45957.536505671298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45957.536505671298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45957.536505671298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45957.536505671298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45957.536505671298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45957.536505671298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45957.536505671298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45957.536505671298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45957.536505671298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45957.536505671298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45957.536505671298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45957.536505671298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45957.536505671298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45957.536505671298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45957.536505671298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45957.536505671298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45957.536505671298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45957.536505671298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45957.536505671298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45957.536505671298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45957.536505671298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45957.536505671298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45957.536505671298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45957.536505671298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45957.536505671298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45957.536505671298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45957.536505671298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45957.536505671298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45957.536505671298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45957.536505671298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45957.536505671298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45957.536505671298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45957.536505671298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45957.536505671298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45957.536505671298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45957.536505671298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45957.536505671298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45957.536505671298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45957.536505671298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45957.536505671298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45957.536505671298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45957.536505671298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45957.536505671298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45957.536505671298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45957.536505671298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45957.536505671298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45957.536505671298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45957.536505671298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45957.536505671298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45957.536505671298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45957.536505671298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45957.536505671298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45957.536505671298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45957.536505671298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45957.536505671298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45957.536505671298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45957.536505671298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45957.536505671298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45957.536505671298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45957.536505671298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45957.536505671298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45957.536505671298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45957.536505671298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45957.536505671298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45957.536505671298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45957.536505671298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45957.536505671298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45957.536505671298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45957.536505671298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45957.536505671298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45957.536505671298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45957.536505671298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45957.536505671298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45957.536505671298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45957.536505671298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45957.536505671298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45957.536505671298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45957.536505671298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45957.536505671298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45957.536505671298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45957.536505671298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45957.536505671298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45957.536505671298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45957.536505671298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45957.536505671298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45957.536505671298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45957.536505671298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45957.536505671298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45957.536505671298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45957.536505671298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45957.536505671298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45957.536505671298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45957.536505671298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45957.536505671298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45957.536505671298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45957.536505671298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45957.536505671298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45957.536505671298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45957.536505671298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45957.536505671298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45957.536505671298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45957.536505671298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45957.536505671298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45957.536505671298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45957.536505671298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45957.536505671298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45957.536505671298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45957.536505671298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45957.536505671298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45957.536505671298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45957.536505671298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45957.536505671298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45957.536505671298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45957.536505671298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45957.536505671298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45957.536505671298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45957.536505671298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45957.536505671298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45957.536505671298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45957.536505671298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45957.536505671298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45957.536505671298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45957.536505671298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45957.536505671298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45957.536505671298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45957.536505671298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45957.536505671298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45957.536505671298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45957.536505671298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45957.536505671298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45957.536505671298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45957.536505671298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45957.536505671298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45957.536505671298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45957.536505671298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45957.536505671298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45957.536505671298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45957.536505671298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45957.536505671298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45957.536505671298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45957.536505671298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45957.536505671298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45957.536505671298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45957.536505671298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45957.536505671298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45957.536505671298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45957.536505671298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45957.536505671298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45957.536505671298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45957.536505671298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45957.536505671298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45957.536505671298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45957.536505671298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45957.536505671298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45957.536505671298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45957.536505671298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45957.536505671298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45957.536505671298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45957.536505671298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45957.536505671298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45957.536505671298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45957.536505671298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45957.536505671298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45957.536505671298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45957.536505671298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45957.536505671298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45957.536505671298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45957.536505671298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45957.536505671298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45957.536505671298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45957.536505671298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45957.536505671298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45957.536505671298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45957.536505671298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45957.536505671298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45957.536505671298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45957.536505671298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45957.536505671298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45957.536505671298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45957.536505671298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45957.536505671298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45957.536505671298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45957.536505671298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45957.536505671298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45957.536505671298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45957.536505671298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45957.536505671298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45957.536505671298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45957.536505671298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45957.536505671298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45957.536505671298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45957.536505671298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45957.536505671298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45957.536505671298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45957.536505671298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45957.536505671298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45957.536505671298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45957.536505671298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45957.536505671298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45957.536505671298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45957.536505671298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45957.536505671298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45957.536505671298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45957.536505671298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45957.536505671298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45957.536505671298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45957.536505671298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45957.536505671298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45957.536505671298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45957.536505671298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45957.536505671298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45957.536505671298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45957.536505671298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45957.536505671298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45957.536505671298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45957.536505671298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45957.536505671298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45957.536505671298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45957.536505671298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45957.536505671298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45957.536505671298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45957.536505671298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45957.536505671298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45957.536505671298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45957.536505671298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45957.536505671298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45957.536505671298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45957.536505671298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45957.536505671298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45957.536505671298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45957.536505671298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45957.536505671298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45957.536505671298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45957.536505671298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45957.536505671298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45957.536505671298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45957.536505671298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45957.536505671298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45957.536505671298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45957.536505671298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45957.536505671298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45957.536505671298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45957.536505671298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45957.536505671298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45957.536505671298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45957.536505671298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45957.536505671298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45957.536505671298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45957.536505671298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45957.536505671298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45957.536505671298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45957.536505671298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45957.536505671298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45957.536505671298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45957.536505671298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45957.536505671298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45957.536505671298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45957.536505671298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45957.536505671298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45957.536505671298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45957.536505671298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45957.536505671298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45957.536505671298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45957.536505671298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45957.536505671298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45957.536505671298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45957.536505671298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45957.536505671298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45957.536505671298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45957.536505671298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45957.536505671298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45957.536505671298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45957.536505671298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45957.536505671298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45957.536505671298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45957.536505671298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45957.536505671298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45957.536505671298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45957.536505671298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45957.536505671298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45957.536505671298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45957.536505671298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45957.536505671298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45957.536505671298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45957.536505671298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45957.536505671298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45957.536505671298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45957.536505671298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45957.536505671298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45957.536505671298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45957.536505671298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45957.536505671298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45957.536505671298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45957.536505671298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45957.536505671298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45957.536505671298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45957.536505671298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45957.536505671298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45957.536505671298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45957.536505671298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45957.536505671298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45957.536505671298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45957.536505671298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45957.536505671298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45957.536505671298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45957.536505671298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45957.536505671298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45957.536505671298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45957.536505671298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45957.536505671298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45957.536505671298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45957.536505671298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45957.536505671298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45957.536505671298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45957.536505671298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45957.536505671298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45957.536505671298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45957.536505671298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45957.536505671298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45957.536505671298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45957.536505671298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45957.536505671298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45957.536505671298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45957.536505671298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45957.536505671298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45957.536505671298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45957.536505671298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45957.536505671298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45957.536505671298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45957.536505671298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45957.536505671298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45957.536505671298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45957.536505671298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45957.536505671298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45957.536505671298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45957.536505671298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45957.536505671298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45957.536505671298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45957.536505671298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45957.536505671298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45957.536505671298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45957.536505671298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45957.536505671298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45957.536505671298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45957.536505671298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45957.536505671298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45957.536505671298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45957.536505671298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45957.536505671298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45957.536505671298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45957.536505671298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45957.536505671298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45957.536505671298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45957.536505671298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45957.536505671298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45957.536505671298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45957.536505671298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45957.536505671298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45957.536505671298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45957.536505671298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45957.536505671298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45957.536505671298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45957.536505671298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45957.536505671298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45957.536505671298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45957.536505671298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45957.536505671298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45957.536505671298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45957.536505671298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45957.536505671298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45957.536505671298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45957.536505671298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45957.536505671298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45957.536505671298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45957.536505671298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45957.536505671298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45957.536505671298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45957.536505671298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45957.536505671298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45957.536505671298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45957.536505671298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45957.536505671298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45957.536505671298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45957.536505671298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45957.536505671298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45957.536505671298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45957.536505671298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45957.536505671298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45957.536505671298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45957.536505671298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45957.536505671298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45957.536505671298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45957.536505671298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45957.536505671298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45957.536505671298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45957.536505671298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45957.536505671298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45957.536505671298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45957.536505671298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45957.536505671298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45957.536505671298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45957.536505671298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45957.536505671298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45957.536505671298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45957.536505671298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45957.536505671298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45957.536505671298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45957.536505671298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45957.536505671298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45957.536505671298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45957.536505671298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45957.536505671298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45957.536505671298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45957.536505671298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45957.536505671298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45957.536505671298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45957.536505671298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45957.536505671298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45957.536505671298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45957.536505671298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45957.536505671298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45957.536505671298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45957.536505671298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45957.536505671298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45957.536505671298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45957.536505671298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45957.536505671298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45957.536505671298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45957.536505671298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45957.536505671298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45957.536505671298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45957.536505671298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45957.536505671298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45957.536505671298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45957.536505671298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45957.536505671298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45957.536505671298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45957.536505671298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45957.536505671298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45957.536505671298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45957.536505671298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45957.536505671298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45957.536505671298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45957.536505671298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45957.536505671298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45957.536505671298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45957.536505671298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45957.536505671298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45957.536505671298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45957.536505671298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45957.536505671298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45957.536505671298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45957.536505671298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45957.536505671298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45957.536505671298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45957.536505671298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45957.536505671298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45957.536505671298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45957.536505671298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45957.536505671298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45957.536505671298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45957.536505671298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45957.536505671298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45957.536505671298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45957.536505671298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45957.536505671298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45957.536505671298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45957.536505671298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45957.536505671298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45957.536505671298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45957.536505671298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45957.536505671298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45957.536505671298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45957.536505671298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45957.536505671298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45957.536505671298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45957.536505671298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45957.536505671298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45957.536505671298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45957.536505671298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45957.536505671298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45957.536505671298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45957.536505671298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45957.536505671298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45957.536505671298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45957.536505671298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45957.536505671298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45957.536505671298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45957.536505671298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45957.536505671298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45957.536505671298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45957.536505671298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45957.536505671298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45957.536505671298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45957.536505671298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45957.536505671298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45957.536505671298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45957.536505671298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45957.536505671298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45957.536505671298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45957.536505671298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45957.536505671298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45957.536505671298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45957.536505671298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45957.536505671298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45957.536505671298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45957.536505671298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45957.536505671298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45957.536505671298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45957.536505671298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45957.536505671298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45957.536505671298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45957.536505671298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45957.536505671298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45957.536505671298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45957.536505671298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45957.536505671298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45957.536505671298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45957.536505671298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45957.536505671298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45957.536505671298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45957.536505671298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45957.536505671298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45957.536505671298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45957.536505671298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45957.536505671298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45957.536505671298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45957.536505671298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45957.536505671298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45957.536505671298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45957.536505671298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45957.536505671298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45957.536505671298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45957.536505671298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45957.536505671298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45957.536505671298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45957.536505671298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45957.536505671298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45957.536505671298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45957.536505671298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45957.536505671298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45957.536505671298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45957.536505671298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45957.536505671298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45957.536505671298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45957.536505671298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45957.536505671298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45957.536505671298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45957.536505671298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45957.536505671298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45957.536505671298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45957.536505671298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45957.536505671298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45957.536505671298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45957.536505671298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45957.536505671298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45957.536505671298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45957.536505671298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45957.536505671298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45957.536505671298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45957.536505671298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45957.536505671298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45957.536505671298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45957.536505671298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45957.536505671298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45957.536505671298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45957.536505671298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45957.536505671298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45957.536505671298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45957.536505671298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45957.536505671298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45957.536505671298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45957.536505671298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45957.536505671298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45957.536505671298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45957.536505671298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45957.536505671298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45957.536505671298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45957.536505671298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45957.536505671298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45957.536505671298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45957.536505671298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45957.536505671298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45957.536505671298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45957.536505671298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45957.536505671298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45957.536505671298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45957.536505671298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45957.536505671298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45957.536505671298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45957.536505671298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45957.536505671298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45957.536505671298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45957.536505671298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45957.536505671298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45957.536505671298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45957.536505671298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45957.536505671298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45957.536505671298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45957.536505671298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45957.536505671298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45957.536505671298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45957.536505671298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45957.536505671298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45957.536505671298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45957.536505671298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45957.536505671298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45957.536505671298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45957.536505671298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45957.536505671298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45957.536505671298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45957.536505671298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45957.536505671298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45957.536505671298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45957.536505671298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45957.536505671298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45957.536505671298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45957.536505671298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45957.536505671298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45957.536505671298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45957.536505671298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45957.536505671298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45957.536505671298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45957.536505671298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45957.536505671298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45957.536505671298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45957.536505671298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45957.536505671298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45957.536505671298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45957.536505671298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45957.536505671298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45957.536505671298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45957.536505671298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45957.536505671298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45957.536505671298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45957.536505671298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45957.536505671298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45957.536505671298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45957.536505671298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45957.536505671298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45957.536505671298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45957.536505671298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45957.536505671298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45957.536505671298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45957.536505671298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45957.536505671298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45957.536505671298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45957.536505671298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45957.536505671298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45957.536505671298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45957.536505671298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45957.536505671298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45957.536505671298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45957.536505671298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45957.536505671298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45957.536505671298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45957.536505671298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45957.536505671298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45957.536505671298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45957.536505671298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45957.536505671298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45957.536505671298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45957.536505671298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45957.536505671298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45957.536505671298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45957.536505671298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45957.536505671298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45957.536505671298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45957.536505671298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45957.536505671298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45957.536505671298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45957.536505671298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45957.536505671298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45957.536505671298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45957.536505671298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45957.536505671298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45957.536505671298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45957.536505671298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45957.536505671298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45957.536505671298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45957.536505671298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45957.536505671298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45957.536505671298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45957.536505671298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45957.536505671298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45957.536505671298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45957.536505671298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45957.536505671298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45957.536505671298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45957.536505671298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45957.536505671298</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9"/>
  <sheetViews>
    <sheetView tabSelected="1" workbookViewId="0">
      <selection activeCell="K9" sqref="K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254.05578807870188</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3.9017834490732639</v>
      </c>
      <c r="H3" s="123">
        <v>45953.546631944446</v>
      </c>
      <c r="I3" s="99" t="str">
        <f>IFERROR(VLOOKUP(D3,DB!A:F,6,0),"")</f>
        <v>SCECO</v>
      </c>
      <c r="J3" s="99" t="str">
        <f>IFERROR(VLOOKUP(D3,DB!A:G,7,0),"")</f>
        <v>Dead</v>
      </c>
      <c r="K3" s="125" t="s">
        <v>39089</v>
      </c>
      <c r="L3" s="121" t="str">
        <f>IFERROR(VLOOKUP(D3,DB!A:I,9,0),"")</f>
        <v>Latis</v>
      </c>
    </row>
    <row r="4" spans="1:16" ht="15" customHeight="1">
      <c r="A4" s="119" t="s">
        <v>39090</v>
      </c>
      <c r="B4" s="119" t="str">
        <f>IFERROR(VLOOKUP(D4,DB!A:K,11,0),"")</f>
        <v>R4</v>
      </c>
      <c r="C4" s="120">
        <v>1</v>
      </c>
      <c r="D4" s="94" t="s">
        <v>23897</v>
      </c>
      <c r="E4" s="98" t="s">
        <v>38998</v>
      </c>
      <c r="F4" s="123">
        <v>45957.513298611113</v>
      </c>
      <c r="G4" s="124">
        <f ca="1">IFERROR(NOW()-F4,"")</f>
        <v>2.3207060185086448E-2</v>
      </c>
      <c r="H4" s="123">
        <v>45957.481550925928</v>
      </c>
      <c r="I4" s="119" t="str">
        <f>IFERROR(VLOOKUP(D4,DB!A:F,6,0),"")</f>
        <v>SCECO</v>
      </c>
      <c r="J4" s="119" t="str">
        <f>IFERROR(VLOOKUP(D4,DB!A:G,7,0),"")</f>
        <v>Dead+Dead</v>
      </c>
      <c r="K4" s="125" t="s">
        <v>39091</v>
      </c>
      <c r="L4" s="121" t="str">
        <f>IFERROR(VLOOKUP(D4,DB!A:I,9,0),"")</f>
        <v>Latis</v>
      </c>
    </row>
    <row r="5" spans="1:16" ht="15" customHeight="1">
      <c r="A5" s="119"/>
      <c r="B5" s="119" t="str">
        <f>IFERROR(VLOOKUP(D5,DB!A:K,11,0),"")</f>
        <v/>
      </c>
      <c r="C5" s="120"/>
      <c r="D5" s="94"/>
      <c r="E5" s="98"/>
      <c r="F5" s="123"/>
      <c r="G5" s="124">
        <f ca="1">IFERROR(NOW()-F5,"")</f>
        <v>45957.536505671298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45957.536505671298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45957.536505671298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45957.536505671298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45957.536505671298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45957.536505671298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45957.536505671298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45957.536505671298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45957.536505671298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45957.536505671298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45957.536505671298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45957.536505671298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45957.536505671298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45957.536505671298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45957.536505671298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45957.536505671298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45957.536505671298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45957.536505671298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45957.536505671298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45957.536505671298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45957.536505671298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45957.536505671298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45957.536505671298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45957.536505671298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45957.536505671298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45957.536505671298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45957.536505671298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45957.536505671298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45957.536505671298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45957.536505671298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45957.536505671298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45957.536505671298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45957.536505671298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45957.536505671298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45957.536505671298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45957.536505671298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45957.536505671298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45957.536505671298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45957.536505671298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45957.536505671298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45957.536505671298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45957.536505671298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45957.536505671298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45957.536505671298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45957.536505671298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45957.536505671298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45957.536505671298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45957.536505671298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45957.536505671298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45957.536505671298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45957.536505671298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45957.536505671298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45957.536505671298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45957.536505671298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45957.536505671298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45957.536505671298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45957.536505671298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45957.536505671298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45957.536505671298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45957.536505671298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45957.536505671298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45957.536505671298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45957.536505671298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45957.536505671298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45957.536505671298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45957.536505671298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45957.536505671298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45957.536505671298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45957.536505671298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45957.536505671298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45957.536505671298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45957.536505671298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45957.536505671298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45957.536505671298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45957.536505671298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45957.536505671298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45957.536505671298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45957.536505671298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45957.536505671298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45957.536505671298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45957.536505671298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45957.536505671298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45957.536505671298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45957.536505671298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45957.536505671298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45957.536505671298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45957.536505671298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45957.536505671298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45957.536505671298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45957.536505671298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45957.536505671298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45957.536505671298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45957.536505671298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45957.536505671298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45957.536505671298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45957.536505671298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45957.536505671298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45957.536505671298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45957.536505671298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45957.536505671298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45957.536505671298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45957.536505671298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45957.536505671298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45957.536505671298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45957.536505671298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45957.536505671298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45957.536505671298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45957.536505671298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45957.536505671298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45957.536505671298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45957.536505671298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45957.536505671298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45957.536505671298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45957.536505671298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45957.536505671298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45957.536505671298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45957.536505671298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45957.536505671298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45957.536505671298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45957.536505671298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45957.536505671298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45957.536505671298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45957.536505671298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45957.536505671298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45957.536505671298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45957.536505671298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45957.536505671298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45957.536505671298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45957.536505671298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45957.536505671298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45957.536505671298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45957.536505671298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45957.536505671298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45957.536505671298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45957.536505671298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45957.536505671298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45957.536505671298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45957.536505671298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45957.536505671298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45957.536505671298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45957.536505671298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45957.536505671298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45957.536505671298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45957.536505671298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45957.536505671298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45957.536505671298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45957.536505671298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45957.536505671298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45957.536505671298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45957.536505671298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45957.536505671298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45957.536505671298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45957.536505671298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45957.536505671298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45957.536505671298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45957.536505671298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45957.536505671298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45957.536505671298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45957.536505671298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45957.536505671298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45957.536505671298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45957.536505671298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45957.536505671298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45957.536505671298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45957.536505671298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45957.536505671298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45957.536505671298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45957.536505671298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45957.536505671298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45957.536505671298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45957.536505671298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45957.536505671298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45957.536505671298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45957.536505671298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45957.536505671298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45957.536505671298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45957.536505671298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45957.536505671298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45957.536505671298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45957.536505671298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45957.536505671298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45957.536505671298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45957.536505671298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45957.536505671298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45957.536505671298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45957.536505671298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45957.536505671298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45957.536505671298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45957.536505671298</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45957.536505671298</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45957.536505671298</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45957.536505671298</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45957.536505671298</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45957.536505671298</v>
      </c>
      <c r="H198" s="123"/>
      <c r="I198" s="119" t="str">
        <f>IFERROR(VLOOKUP(D198,DB!A:F,6,0),"")</f>
        <v/>
      </c>
      <c r="J198" s="119" t="str">
        <f>IFERROR(VLOOKUP(D198,DB!A:G,7,0),"")</f>
        <v/>
      </c>
      <c r="K198" s="125"/>
      <c r="L198" s="121" t="str">
        <f>IFERROR(VLOOKUP(D198,DB!A:I,9,0),"")</f>
        <v/>
      </c>
    </row>
    <row r="199" spans="1:12" ht="15" customHeight="1">
      <c r="A199" s="126"/>
      <c r="B199" s="126" t="str">
        <f>IFERROR(VLOOKUP(D199,DB!A:K,11,0),"")</f>
        <v/>
      </c>
      <c r="C199" s="127"/>
      <c r="D199" s="128"/>
      <c r="E199" s="129"/>
      <c r="F199" s="130"/>
      <c r="G199" s="131">
        <f ca="1">IFERROR(NOW()-F199,"")</f>
        <v>45957.536505671298</v>
      </c>
      <c r="H199" s="130"/>
      <c r="I199" s="126" t="str">
        <f>IFERROR(VLOOKUP(D199,DB!A:F,6,0),"")</f>
        <v/>
      </c>
      <c r="J199" s="126" t="str">
        <f>IFERROR(VLOOKUP(D199,DB!A:G,7,0),"")</f>
        <v/>
      </c>
      <c r="K199" s="132"/>
      <c r="L199" s="128" t="str">
        <f>IFERROR(VLOOKUP(D199,DB!A:I,9,0),"")</f>
        <v/>
      </c>
    </row>
  </sheetData>
  <dataValidations count="2">
    <dataValidation allowBlank="1" showInputMessage="1" showErrorMessage="1" sqref="E1" xr:uid="{A4F81451-56CC-4543-9497-104C4E44EE4B}"/>
    <dataValidation type="list" allowBlank="1" showInputMessage="1" showErrorMessage="1" sqref="E2:E3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65.704445486109762</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31.347628356481437</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8.8753945601856685</v>
      </c>
      <c r="H4" s="153">
        <v>45948.661111111112</v>
      </c>
      <c r="I4" s="152" t="str">
        <f>IFERROR(VLOOKUP(D4,DB!A:F,6,0),"")</f>
        <v>SCECO</v>
      </c>
      <c r="J4" s="152" t="str">
        <f>IFERROR(VLOOKUP(D4,DB!A:G,7,0),"")</f>
        <v>Dead</v>
      </c>
      <c r="K4" s="152" t="s">
        <v>39097</v>
      </c>
      <c r="L4" s="152" t="str">
        <f>IFERROR(VLOOKUP(D4,DB!A:I,9,0),"")</f>
        <v>Latis</v>
      </c>
    </row>
    <row r="5" spans="1:13" ht="15">
      <c r="A5" s="152"/>
      <c r="B5" s="152" t="str">
        <f>IFERROR(VLOOKUP(D5,DB!A:K,11,0),"")</f>
        <v/>
      </c>
      <c r="C5" s="152"/>
      <c r="D5" s="152"/>
      <c r="E5" s="152"/>
      <c r="F5" s="153"/>
      <c r="G5" s="154">
        <f ca="1">IFERROR(NOW()-F5,"")</f>
        <v>45957.536505671298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45957.536505671298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45957.536505671298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45957.536505671298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45957.536505671298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45957.536505671298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45957.536505671298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45957.536505671298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45957.536505671298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45957.536505671298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45957.536505671298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45957.536505671298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45957.536505671298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45957.536505671298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45957.536505671298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45957.536505671298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45957.536505671298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45957.536505671298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45957.536505671298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45957.536505671298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45957.536505671298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45957.536505671298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45957.536505671298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45957.536505671298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45957.536505671298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45957.536505671298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45957.536505671298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45957.536505671298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45957.536505671298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45957.536505671298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45957.536505671298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45957.536505671298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45957.536505671298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45957.536505671298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45957.536505671298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45957.536505671298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45957.536505671298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45957.536505671298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45957.536505671298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45957.536505671298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45957.536505671298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45957.536505671298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45957.536505671298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45957.536505671298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45957.536505671298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45957.536505671298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45957.536505671298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45957.536505671298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45957.536505671298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45957.536505671298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45957.536505671298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45957.536505671298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45957.536505671298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45957.536505671298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45957.536505671298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45957.536505671298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45957.536505671298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45957.536505671298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45957.536505671298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45957.536505671298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45957.536505671298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45957.536505671298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45957.536505671298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45957.536505671298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45957.536505671298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45957.536505671298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45957.536505671298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45957.536505671298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45957.536505671298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45957.536505671298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45957.536505671298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45957.536505671298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45957.536505671298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45957.536505671298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45957.536505671298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45957.536505671298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45957.536505671298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45957.536505671298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45957.536505671298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45957.536505671298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45957.536505671298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45957.536505671298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45957.536505671298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45957.536505671298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45957.536505671298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45957.536505671298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45957.536505671298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45957.536505671298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45957.536505671298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45957.536505671298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45957.536505671298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45957.536505671298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45957.536505671298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45957.536505671298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45957.536505671298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45957.536505671298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45957.536505671298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45957.536505671298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45957.536505671298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45957.536505671298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45957.536505671298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45957.536505671298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45957.536505671298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45957.536505671298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45957.536505671298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45957.536505671298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45957.536505671298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45957.536505671298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45957.536505671298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45957.536505671298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45957.536505671298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45957.536505671298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45957.536505671298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45957.536505671298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45957.536505671298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45957.536505671298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45957.536505671298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45957.536505671298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45957.536505671298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45957.536505671298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45957.536505671298</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45957.536505671298</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45957.536505671298</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45957.536505671298</v>
      </c>
      <c r="H128" s="153"/>
      <c r="I128" s="152" t="str">
        <f>IFERROR(VLOOKUP(D128,DB!A:F,6,0),"")</f>
        <v/>
      </c>
      <c r="J128" s="152" t="str">
        <f>IFERROR(VLOOKUP(D128,DB!A:G,7,0),"")</f>
        <v/>
      </c>
      <c r="K128" s="152"/>
      <c r="L128" s="152" t="str">
        <f>IFERROR(VLOOKUP(D128,DB!A:I,9,0),"")</f>
        <v/>
      </c>
    </row>
    <row r="129" spans="1:12" ht="15">
      <c r="A129" s="158"/>
      <c r="B129" s="158" t="str">
        <f>IFERROR(VLOOKUP(D129,DB!A:K,11,0),"")</f>
        <v/>
      </c>
      <c r="C129" s="158"/>
      <c r="D129" s="158"/>
      <c r="E129" s="158"/>
      <c r="F129" s="159"/>
      <c r="G129" s="160">
        <f ca="1">IFERROR(NOW()-F129,"")</f>
        <v>45957.536505671298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45957.536505671298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45957.536505671298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45957.536505671298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45957.536505671298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45957.536505671298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45957.536505671298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45957.536505671298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45957.536505671298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45957.536505671298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45957.536505671298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45957.536505671298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45957.536505671298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45957.536505671298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45957.536505671298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45957.536505671298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45957.536505671298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45957.536505671298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45957.536505671298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45957.536505671298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45957.536505671298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45957.536505671298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45957.536505671298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45957.536505671298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45957.536505671298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45957.536505671298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45957.536505671298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45957.536505671298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45957.536505671298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45957.536505671298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45957.536505671298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45957.536505671298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45957.536505671298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45957.536505671298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45957.536505671298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45957.536505671298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45957.536505671298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45957.536505671298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45957.536505671298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45957.536505671298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45957.536505671298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45957.536505671298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45957.536505671298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45957.536505671298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45957.536505671298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45957.536505671298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45957.536505671298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45957.536505671298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45957.536505671298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45957.536505671298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45957.536505671298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45957.536505671298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45957.536505671298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45957.536505671298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45957.536505671298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45957.536505671298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45957.536505671298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45957.536505671298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45957.536505671298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45957.536505671298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45957.536505671298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45957.536505671298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45957.536505671298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45957.536505671298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45957.536505671298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45957.536505671298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45957.536505671298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45957.536505671298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45957.536505671298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45957.536505671298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45957.536505671298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45957.536505671298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45957.536505671298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45957.536505671298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45957.536505671298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45957.536505671298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45957.536505671298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45957.536505671298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45957.536505671298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45957.536505671298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45957.536505671298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45957.536505671298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45957.536505671298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45957.536505671298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45957.536505671298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45957.536505671298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45957.536505671298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45957.536505671298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45957.536505671298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45957.536505671298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45957.536505671298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45957.536505671298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45957.536505671298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45957.536505671298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45957.536505671298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45957.536505671298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45957.536505671298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45957.536505671298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45957.536505671298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45957.536505671298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45957.536505671298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45957.536505671298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45957.536505671298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45957.536505671298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45957.536505671298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45957.536505671298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45957.536505671298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45957.536505671298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45957.536505671298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45957.536505671298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45957.536505671298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45957.536505671298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45957.536505671298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45957.536505671298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45957.536505671298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45957.536505671298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45957.536505671298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45957.536505671298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45957.536505671298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45957.536505671298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45957.536505671298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45957.536505671298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45957.536505671298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45957.536505671298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45957.536505671298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45957.536505671298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45957.536505671298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45957.536505671298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45957.536505671298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45957.536505671298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45957.536505671298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45957.536505671298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45957.536505671298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45957.536505671298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45957.536505671298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45957.536505671298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45957.536505671298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45957.536505671298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45957.536505671298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45957.536505671298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45957.536505671298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45957.536505671298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45957.536505671298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45957.536505671298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45957.536505671298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45957.536505671298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45957.536505671298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45957.536505671298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45957.536505671298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45957.536505671298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45957.536505671298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45957.536505671298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45957.536505671298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45957.536505671298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45957.536505671298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45957.536505671298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45957.536505671298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45957.536505671298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45957.536505671298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45957.536505671298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45957.536505671298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45957.536505671298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45957.536505671298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45957.536505671298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45957.536505671298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45957.536505671298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45957.536505671298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45957.536505671298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45957.536505671298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45957.536505671298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45957.536505671298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45957.536505671298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45957.536505671298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45957.536505671298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45957.536505671298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45957.536505671298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45957.536505671298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45957.536505671298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45957.536505671298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45957.536505671298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45957.536505671298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45957.536505671298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45957.536505671298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45957.536505671298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45957.536505671298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45957.536505671298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45957.536505671298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45957.536505671298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45957.536505671298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45957.536505671298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45957.536505671298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45957.536505671298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45957.536505671298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45957.536505671298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45957.536505671298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45957.536505671298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45957.536505671298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45957.536505671298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45957.536505671298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45957.536505671298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45957.536505671298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45957.536505671298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45957.536505671298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45957.536505671298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45957.536505671298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45957.536505671298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45957.536505671298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45957.536505671298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45957.536505671298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45957.536505671298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45957.536505671298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45957.536505671298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45957.536505671298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45957.536505671298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45957.536505671298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45957.536505671298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45957.536505671298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45957.536505671298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45957.536505671298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45957.536505671298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45957.536505671298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45957.536505671298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45957.536505671298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45957.536505671298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45957.536505671298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45957.536505671298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45957.536505671298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45957.536505671298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45957.536505671298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45957.536505671298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45957.536505671298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45957.536505671298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45957.536505671298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45957.536505671298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45957.536505671298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45957.536505671298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45957.536505671298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45957.536505671298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45957.536505671298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45957.536505671298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45957.536505671298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45957.536505671298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45957.536505671298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45957.536505671298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45957.536505671298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45957.536505671298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45957.536505671298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45957.536505671298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45957.536505671298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45957.536505671298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45957.536505671298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45957.536505671298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45957.536505671298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45957.536505671298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45957.536505671298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45957.536505671298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45957.536505671298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45957.536505671298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45957.536505671298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45957.536505671298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45957.536505671298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45957.536505671298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45957.536505671298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45957.536505671298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45957.536505671298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45957.536505671298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45957.536505671298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45957.536505671298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45957.536505671298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45957.536505671298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45957.536505671298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45957.536505671298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45957.536505671298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45957.536505671298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45957.536505671298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45957.536505671298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45957.536505671298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45957.536505671298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45957.536505671298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45957.536505671298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45957.536505671298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45957.536505671298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45957.536505671298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45957.536505671298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45957.536505671298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45957.536505671298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45957.536505671298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45957.536505671298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45957.536505671298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45957.536505671298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45957.536505671298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45957.536505671298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45957.536505671298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45957.536505671298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45957.536505671298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45957.536505671298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45957.536505671298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45957.536505671298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45957.536505671298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45957.536505671298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45957.536505671298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45957.536505671298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45957.536505671298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45957.536505671298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45957.536505671298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45957.536505671298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45957.536505671298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45957.536505671298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45957.536505671298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45957.536505671298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45957.536505671298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45957.536505671298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45957.536505671298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45957.536505671298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45957.536505671298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45957.536505671298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45957.536505671298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45957.536505671298</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45957.536505671298</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45957.536505671298</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45957.536505671298</v>
      </c>
      <c r="H449" s="159"/>
      <c r="I449" s="158" t="str">
        <f>IFERROR(VLOOKUP(D449,DB!A:F,6,0),"")</f>
        <v/>
      </c>
      <c r="J449" s="158" t="str">
        <f>IFERROR(VLOOKUP(D449,DB!A:G,7,0),"")</f>
        <v/>
      </c>
      <c r="K449" s="158"/>
      <c r="L449" s="158" t="str">
        <f>IFERROR(VLOOKUP(D449,DB!A:I,9,0),"")</f>
        <v/>
      </c>
    </row>
    <row r="450" spans="1:12" ht="15"/>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9" ht="15"/>
    <row r="560" ht="15"/>
    <row r="562" ht="15"/>
    <row r="563" ht="15"/>
    <row r="564" ht="15"/>
    <row r="565" ht="15"/>
    <row r="567" ht="15"/>
    <row r="568" ht="15"/>
    <row r="575" ht="15"/>
    <row r="576" ht="15"/>
    <row r="577" ht="15"/>
    <row r="578" ht="15"/>
    <row r="579" ht="15"/>
    <row r="580" ht="15"/>
    <row r="583" ht="15"/>
    <row r="584" ht="15"/>
    <row r="585" ht="15"/>
    <row r="586" ht="15"/>
    <row r="587" ht="15"/>
    <row r="588" ht="15"/>
    <row r="589" ht="15"/>
    <row r="590" ht="15"/>
    <row r="591" ht="15"/>
    <row r="592" ht="15"/>
    <row r="593" ht="15"/>
    <row r="594"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50" ht="15"/>
    <row r="651" ht="15"/>
    <row r="688" ht="15"/>
    <row r="689" ht="15"/>
    <row r="690" ht="15"/>
    <row r="691" ht="15"/>
    <row r="692" ht="15"/>
    <row r="693" ht="15"/>
    <row r="694" ht="15"/>
    <row r="695" ht="15"/>
    <row r="696" ht="15"/>
    <row r="697"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780" ht="15"/>
    <row r="782" ht="15"/>
    <row r="783"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987" ht="15"/>
    <row r="988" ht="15"/>
    <row r="989" ht="15"/>
    <row r="990" ht="15"/>
    <row r="991" ht="15"/>
    <row r="992" ht="15"/>
    <row r="998" ht="15"/>
    <row r="999" ht="15"/>
    <row r="1000" ht="15"/>
    <row r="1001" ht="15"/>
    <row r="1002" ht="15"/>
    <row r="1003" ht="15"/>
    <row r="1004"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5" ht="15"/>
    <row r="1056" ht="15"/>
    <row r="1062" ht="15"/>
    <row r="1063" ht="15"/>
    <row r="1065" ht="15"/>
    <row r="1066" ht="15"/>
    <row r="1067" ht="15"/>
    <row r="1068" ht="15"/>
    <row r="1069" ht="15"/>
    <row r="1070" ht="15"/>
    <row r="1071" ht="15"/>
    <row r="1073" ht="15"/>
    <row r="1074" ht="15"/>
    <row r="1075"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4" ht="15"/>
    <row r="1145"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10" ht="15"/>
    <row r="1211" ht="15"/>
    <row r="1214" ht="15"/>
    <row r="1215" ht="15"/>
    <row r="1216" ht="15"/>
    <row r="1217" ht="15"/>
    <row r="1218" ht="15"/>
    <row r="1219" ht="15"/>
    <row r="1220" ht="15"/>
    <row r="1221" ht="15"/>
    <row r="1224" ht="15"/>
    <row r="1225" ht="15"/>
    <row r="1226" ht="15"/>
    <row r="1227" ht="15"/>
    <row r="1228" ht="15"/>
    <row r="1229" ht="15"/>
    <row r="1230" ht="15"/>
    <row r="1231" ht="15"/>
    <row r="1232" ht="15"/>
    <row r="1233" ht="15"/>
    <row r="1234" ht="15"/>
    <row r="1235" ht="15"/>
    <row r="1237" ht="15"/>
    <row r="1238" ht="15"/>
    <row r="1239" ht="15"/>
    <row r="1242" ht="15"/>
    <row r="1244" ht="15"/>
    <row r="1246" ht="15"/>
    <row r="1249" ht="15"/>
    <row r="1250" ht="15"/>
    <row r="1251" ht="15"/>
    <row r="1253" ht="15"/>
    <row r="1255" ht="15"/>
    <row r="1256" ht="15"/>
    <row r="1257" ht="15"/>
    <row r="1258" ht="15"/>
    <row r="1259" ht="15"/>
    <row r="1261" ht="15"/>
    <row r="1262" ht="15"/>
    <row r="1263" ht="15"/>
    <row r="1264" ht="15"/>
    <row r="1266" ht="15"/>
    <row r="1268" ht="15"/>
    <row r="1269" ht="15"/>
    <row r="1271" ht="15"/>
    <row r="1272" ht="15"/>
    <row r="1273" ht="15"/>
    <row r="1274" ht="15"/>
    <row r="1276" ht="15"/>
    <row r="1278" ht="15"/>
    <row r="1279" ht="15"/>
    <row r="1280" ht="15"/>
    <row r="1281" ht="15"/>
    <row r="1283" ht="15"/>
    <row r="1284" ht="15"/>
    <row r="1285" ht="15"/>
    <row r="1286" ht="15"/>
    <row r="1287" ht="15"/>
    <row r="1288" ht="15"/>
    <row r="1289" ht="15"/>
    <row r="1292" ht="15"/>
    <row r="1294" ht="15"/>
    <row r="1295" ht="15"/>
    <row r="1296" ht="15"/>
    <row r="1297" ht="15"/>
    <row r="1298" ht="15"/>
    <row r="1299" ht="15"/>
    <row r="1300" ht="15"/>
    <row r="1301" ht="15"/>
    <row r="1304" ht="15"/>
    <row r="1305" ht="15"/>
    <row r="1307" ht="15"/>
  </sheetData>
  <dataValidations count="2">
    <dataValidation allowBlank="1" showInputMessage="1" showErrorMessage="1" sqref="E1" xr:uid="{920C6338-E771-4DAE-8C89-92A9093EA4DE}"/>
    <dataValidation type="list" allowBlank="1" showInputMessage="1" showErrorMessage="1" sqref="E2:E44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8"/>
  <sheetViews>
    <sheetView workbookViewId="0">
      <selection activeCell="D7" sqref="D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39098</v>
      </c>
      <c r="B2" s="103" t="str">
        <f>IFERROR(VLOOKUP(D2,DB!A:K,11,0),"")</f>
        <v>R6</v>
      </c>
      <c r="C2" s="105">
        <v>1</v>
      </c>
      <c r="D2" s="103" t="s">
        <v>34785</v>
      </c>
      <c r="E2" s="106" t="s">
        <v>38998</v>
      </c>
      <c r="F2" s="107">
        <v>45957.441770833335</v>
      </c>
      <c r="G2" s="77">
        <f ca="1">IFERROR(NOW()-F2,"-")</f>
        <v>9.4734837963187601E-2</v>
      </c>
      <c r="H2" s="107">
        <v>45957.441770833335</v>
      </c>
      <c r="I2" s="103" t="str">
        <f>IFERROR(VLOOKUP(D2,DB!A:F,6,0),"")</f>
        <v>SCECO</v>
      </c>
      <c r="J2" s="102" t="str">
        <f>IFERROR(VLOOKUP(D2,DB!A:G,7,0),"")</f>
        <v>Vandalized</v>
      </c>
      <c r="K2" s="108" t="s">
        <v>39099</v>
      </c>
      <c r="L2" s="109" t="str">
        <f>IFERROR(VLOOKUP(D2,DB!A:I,9,0),"")</f>
        <v>Latis</v>
      </c>
    </row>
    <row r="3" spans="1:16383" ht="31.5" customHeight="1">
      <c r="A3" s="104" t="s">
        <v>39100</v>
      </c>
      <c r="B3" s="103" t="str">
        <f>IFERROR(VLOOKUP(D3,DB!A:K,11,0),"")</f>
        <v>R6</v>
      </c>
      <c r="C3" s="105">
        <v>1</v>
      </c>
      <c r="D3" s="103" t="s">
        <v>37492</v>
      </c>
      <c r="E3" s="106" t="s">
        <v>38998</v>
      </c>
      <c r="F3" s="107">
        <v>45957.515787037039</v>
      </c>
      <c r="G3" s="77">
        <f ca="1">IFERROR(NOW()-F3,"-")</f>
        <v>2.0718634259537794E-2</v>
      </c>
      <c r="H3" s="107">
        <v>45957.510335648149</v>
      </c>
      <c r="I3" s="103" t="str">
        <f>IFERROR(VLOOKUP(D3,DB!A:F,6,0),"")</f>
        <v>Generator-SG</v>
      </c>
      <c r="J3" s="102" t="str">
        <f>IFERROR(VLOOKUP(D3,DB!A:G,7,0),"")</f>
        <v>Vandalized</v>
      </c>
      <c r="K3" s="108" t="s">
        <v>39101</v>
      </c>
      <c r="L3" s="109" t="str">
        <f>IFERROR(VLOOKUP(D3,DB!A:I,9,0),"")</f>
        <v>Latis</v>
      </c>
    </row>
    <row r="4" spans="1:16383" ht="31.5" customHeight="1">
      <c r="A4" s="104"/>
      <c r="B4" s="103" t="str">
        <f>IFERROR(VLOOKUP(D4,DB!A:K,11,0),"")</f>
        <v/>
      </c>
      <c r="C4" s="105"/>
      <c r="D4" s="103"/>
      <c r="E4" s="106"/>
      <c r="F4" s="107"/>
      <c r="G4" s="77">
        <f ca="1">IFERROR(NOW()-F4,"-")</f>
        <v>45957.536505671298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45957.536505671298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45957.536505671298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45957.536505671298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45957.536505671298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45957.536505671298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45957.536505671298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45957.536505671298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45957.536505671298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45957.536505671298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45957.536505671298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45957.536505671298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45957.536505671298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45957.536505671298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45957.536505671298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45957.536505671298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45957.536505671298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45957.536505671298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45957.536505671298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45957.536505671298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45957.536505671298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45957.536505671298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45957.536505671298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45957.536505671298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45957.536505671298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45957.536505671298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45957.536505671298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45957.536505671298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45957.536505671298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45957.536505671298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45957.536505671298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45957.536505671298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45957.536505671298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45957.536505671298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45957.536505671298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45957.536505671298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45957.536505671298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45957.536505671298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45957.536505671298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45957.536505671298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45957.536505671298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45957.536505671298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45957.536505671298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45957.536505671298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45957.536505671298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45957.536505671298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45957.536505671298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45957.536505671298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45957.536505671298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45957.536505671298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45957.536505671298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45957.536505671298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45957.536505671298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45957.536505671298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45957.536505671298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45957.536505671298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45957.536505671298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45957.536505671298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45957.536505671298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45957.536505671298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45957.536505671298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45957.536505671298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45957.536505671298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45957.536505671298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45957.536505671298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45957.536505671298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45957.536505671298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45957.536505671298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45957.536505671298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45957.536505671298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45957.536505671298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45957.536505671298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45957.536505671298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45957.536505671298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45957.536505671298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45957.536505671298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45957.536505671298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45957.536505671298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45957.536505671298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45957.536505671298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45957.536505671298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45957.536505671298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45957.536505671298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45957.536505671298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45957.536505671298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45957.536505671298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45957.536505671298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45957.536505671298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45957.536505671298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45957.536505671298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45957.536505671298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45957.536505671298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45957.536505671298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45957.536505671298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45957.536505671298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45957.536505671298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45957.536505671298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45957.536505671298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45957.536505671298</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45957.536505671298</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45957.536505671298</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45957.536505671298</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45957.536505671298</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45957.536505671298</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45957.536505671298</v>
      </c>
      <c r="H108" s="107"/>
      <c r="I108" s="103" t="str">
        <f>IFERROR(VLOOKUP(D108,DB!A:F,6,0),"")</f>
        <v/>
      </c>
      <c r="J108" s="102" t="str">
        <f>IFERROR(VLOOKUP(D108,DB!A:G,7,0),"")</f>
        <v/>
      </c>
      <c r="K108" s="108"/>
      <c r="L108" s="109" t="str">
        <f>IFERROR(VLOOKUP(D108,DB!A:I,9,0),"")</f>
        <v/>
      </c>
    </row>
  </sheetData>
  <dataValidations count="2">
    <dataValidation allowBlank="1" showInputMessage="1" showErrorMessage="1" sqref="E1" xr:uid="{380493DB-286A-4683-AF55-C78F04945A49}"/>
    <dataValidation type="list" allowBlank="1" showInputMessage="1" showErrorMessage="1" sqref="E2:E10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2025-10-27T09:54:03Z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